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M:\Mission Delivery\2025\Membership\Membership Reports\File to upload weekly\"/>
    </mc:Choice>
  </mc:AlternateContent>
  <xr:revisionPtr revIDLastSave="0" documentId="8_{02A1D44B-C4C6-4B2C-A7C5-19EE6FEF95D9}" xr6:coauthVersionLast="47" xr6:coauthVersionMax="47" xr10:uidLastSave="{00000000-0000-0000-0000-000000000000}"/>
  <bookViews>
    <workbookView xWindow="-120" yWindow="-120" windowWidth="29040" windowHeight="15720" tabRatio="934" xr2:uid="{92A72049-6A45-40E7-B7CB-9C412524C673}"/>
  </bookViews>
  <sheets>
    <sheet name="Summary" sheetId="42" r:id="rId1"/>
    <sheet name="Su201" sheetId="11" r:id="rId2"/>
    <sheet name="Su204" sheetId="14" r:id="rId3"/>
    <sheet name="Su205" sheetId="15" r:id="rId4"/>
    <sheet name="Su206" sheetId="1" r:id="rId5"/>
    <sheet name="Su211" sheetId="25" r:id="rId6"/>
    <sheet name="Su213" sheetId="22" r:id="rId7"/>
    <sheet name="Su214" sheetId="21" r:id="rId8"/>
    <sheet name="Su215" sheetId="19" r:id="rId9"/>
    <sheet name="Su217" sheetId="18" r:id="rId10"/>
    <sheet name="Su223" sheetId="12" r:id="rId11"/>
    <sheet name="Su224" sheetId="20" r:id="rId12"/>
    <sheet name="Su225" sheetId="24" r:id="rId13"/>
    <sheet name="Su229" sheetId="16" r:id="rId14"/>
    <sheet name="Su230" sheetId="13" r:id="rId15"/>
    <sheet name="Su238" sheetId="17" r:id="rId16"/>
    <sheet name="Su509" sheetId="32" r:id="rId17"/>
    <sheet name="Su513" sheetId="33" r:id="rId18"/>
    <sheet name="Su516" sheetId="34" r:id="rId19"/>
    <sheet name="Su530" sheetId="35" r:id="rId20"/>
    <sheet name="Su531" sheetId="36" r:id="rId21"/>
    <sheet name="Su533" sheetId="37" r:id="rId22"/>
    <sheet name="Su536" sheetId="38" r:id="rId23"/>
    <sheet name="Su612" sheetId="28" r:id="rId24"/>
    <sheet name="Su616" sheetId="29" r:id="rId25"/>
    <sheet name="Su617" sheetId="30" r:id="rId26"/>
    <sheet name="Su628" sheetId="31" r:id="rId27"/>
    <sheet name="Su702" sheetId="23" r:id="rId28"/>
    <sheet name="Su715" sheetId="26" r:id="rId29"/>
    <sheet name="Su722" sheetId="27" r:id="rId30"/>
    <sheet name="Su812" sheetId="39" r:id="rId31"/>
    <sheet name="Su831" sheetId="40" r:id="rId32"/>
    <sheet name="Su834" sheetId="41" r:id="rId33"/>
    <sheet name="2024 Girls" sheetId="4" state="hidden" r:id="rId34"/>
    <sheet name="2024 Adults" sheetId="5" state="hidden" r:id="rId35"/>
    <sheet name="GS by School" sheetId="9" r:id="rId36"/>
    <sheet name="2025 Adults" sheetId="7" r:id="rId37"/>
    <sheet name="2025 Girls" sheetId="6" r:id="rId38"/>
    <sheet name="2025 New Troops" sheetId="8" r:id="rId39"/>
    <sheet name="unplaced" sheetId="45" r:id="rId40"/>
    <sheet name="outof council" sheetId="44" r:id="rId41"/>
    <sheet name="su999" sheetId="43" state="hidden" r:id="rId42"/>
    <sheet name="SU merge " sheetId="10" state="hidden" r:id="rId43"/>
  </sheets>
  <externalReferences>
    <externalReference r:id="rId44"/>
  </externalReferences>
  <definedNames>
    <definedName name="_xlnm.Print_Area" localSheetId="40">'outof council'!$B$1:$N$11</definedName>
    <definedName name="_xlnm.Print_Area" localSheetId="1">'Su201'!$B$1:$N$31</definedName>
    <definedName name="_xlnm.Print_Area" localSheetId="2">'Su204'!$B$1:$N$23</definedName>
    <definedName name="_xlnm.Print_Area" localSheetId="3">'Su205'!$B$1:$N$30</definedName>
    <definedName name="_xlnm.Print_Area" localSheetId="4">'Su206'!$B$1:$N$29</definedName>
    <definedName name="_xlnm.Print_Area" localSheetId="5">'Su211'!$B$1:$N$38</definedName>
    <definedName name="_xlnm.Print_Area" localSheetId="6">'Su213'!$B$1:$N$23</definedName>
    <definedName name="_xlnm.Print_Area" localSheetId="7">'Su214'!$B$1:$N$35</definedName>
    <definedName name="_xlnm.Print_Area" localSheetId="8">'Su215'!$B$1:$N$18</definedName>
    <definedName name="_xlnm.Print_Area" localSheetId="9">'Su217'!$B$1:$N$61</definedName>
    <definedName name="_xlnm.Print_Area" localSheetId="10">'Su223'!$B$1:$N$19</definedName>
    <definedName name="_xlnm.Print_Area" localSheetId="11">'Su224'!$B$1:$N$63</definedName>
    <definedName name="_xlnm.Print_Area" localSheetId="12">'Su225'!$B$1:$N$48</definedName>
    <definedName name="_xlnm.Print_Area" localSheetId="13">'Su229'!$B$1:$N$37</definedName>
    <definedName name="_xlnm.Print_Area" localSheetId="14">'Su230'!$B$1:$N$18</definedName>
    <definedName name="_xlnm.Print_Area" localSheetId="15">'Su238'!$B$1:$N$39</definedName>
    <definedName name="_xlnm.Print_Area" localSheetId="16">'Su509'!$B$1:$N$25</definedName>
    <definedName name="_xlnm.Print_Area" localSheetId="17">'Su513'!$B$1:$N$32</definedName>
    <definedName name="_xlnm.Print_Area" localSheetId="18">'Su516'!$B$1:$N$27</definedName>
    <definedName name="_xlnm.Print_Area" localSheetId="19">'Su530'!$B$1:$N$58</definedName>
    <definedName name="_xlnm.Print_Area" localSheetId="20">'Su531'!$B$1:$N$20</definedName>
    <definedName name="_xlnm.Print_Area" localSheetId="21">'Su533'!$B$1:$N$37</definedName>
    <definedName name="_xlnm.Print_Area" localSheetId="22">'Su536'!$B$1:$N$33</definedName>
    <definedName name="_xlnm.Print_Area" localSheetId="23">'Su612'!$B$1:$N$36</definedName>
    <definedName name="_xlnm.Print_Area" localSheetId="24">'Su616'!$B$1:$N$38</definedName>
    <definedName name="_xlnm.Print_Area" localSheetId="25">'Su617'!$B$1:$N$39</definedName>
    <definedName name="_xlnm.Print_Area" localSheetId="26">'Su628'!$B$1:$N$41</definedName>
    <definedName name="_xlnm.Print_Area" localSheetId="27">'Su702'!$B$1:$N$49</definedName>
    <definedName name="_xlnm.Print_Area" localSheetId="28">'Su715'!$B$1:$N$27</definedName>
    <definedName name="_xlnm.Print_Area" localSheetId="29">'Su722'!$B$1:$N$29</definedName>
    <definedName name="_xlnm.Print_Area" localSheetId="30">'Su812'!$B$1:$N$50</definedName>
    <definedName name="_xlnm.Print_Area" localSheetId="31">'Su831'!$B$1:$N$22</definedName>
    <definedName name="_xlnm.Print_Area" localSheetId="32">'Su834'!$B$1:$N$43</definedName>
    <definedName name="_xlnm.Print_Area" localSheetId="41">'su999'!$B$1:$N$11</definedName>
    <definedName name="_xlnm.Print_Area" localSheetId="0">Summary!$A$1:$W$77</definedName>
    <definedName name="_xlnm.Print_Area" localSheetId="39">unplaced!$B$1:$N$11</definedName>
    <definedName name="_xlnm.Print_Titles" localSheetId="40">'outof council'!#REF!</definedName>
    <definedName name="_xlnm.Print_Titles" localSheetId="1">'Su201'!$13:$13</definedName>
    <definedName name="_xlnm.Print_Titles" localSheetId="2">'Su204'!$13:$13</definedName>
    <definedName name="_xlnm.Print_Titles" localSheetId="3">'Su205'!$13:$13</definedName>
    <definedName name="_xlnm.Print_Titles" localSheetId="4">'Su206'!$13:$13</definedName>
    <definedName name="_xlnm.Print_Titles" localSheetId="5">'Su211'!$13:$13</definedName>
    <definedName name="_xlnm.Print_Titles" localSheetId="6">'Su213'!$13:$13</definedName>
    <definedName name="_xlnm.Print_Titles" localSheetId="7">'Su214'!$13:$13</definedName>
    <definedName name="_xlnm.Print_Titles" localSheetId="8">'Su215'!$13:$13</definedName>
    <definedName name="_xlnm.Print_Titles" localSheetId="9">'Su217'!$13:$13</definedName>
    <definedName name="_xlnm.Print_Titles" localSheetId="10">'Su223'!$13:$13</definedName>
    <definedName name="_xlnm.Print_Titles" localSheetId="11">'Su224'!$13:$13</definedName>
    <definedName name="_xlnm.Print_Titles" localSheetId="12">'Su225'!$13:$13</definedName>
    <definedName name="_xlnm.Print_Titles" localSheetId="13">'Su229'!$13:$13</definedName>
    <definedName name="_xlnm.Print_Titles" localSheetId="14">'Su230'!$13:$13</definedName>
    <definedName name="_xlnm.Print_Titles" localSheetId="15">'Su238'!$13:$13</definedName>
    <definedName name="_xlnm.Print_Titles" localSheetId="16">'Su509'!$13:$13</definedName>
    <definedName name="_xlnm.Print_Titles" localSheetId="17">'Su513'!$13:$13</definedName>
    <definedName name="_xlnm.Print_Titles" localSheetId="18">'Su516'!$13:$13</definedName>
    <definedName name="_xlnm.Print_Titles" localSheetId="19">'Su530'!$13:$13</definedName>
    <definedName name="_xlnm.Print_Titles" localSheetId="20">'Su531'!$13:$13</definedName>
    <definedName name="_xlnm.Print_Titles" localSheetId="21">'Su533'!$13:$13</definedName>
    <definedName name="_xlnm.Print_Titles" localSheetId="22">'Su536'!$13:$13</definedName>
    <definedName name="_xlnm.Print_Titles" localSheetId="23">'Su612'!$13:$13</definedName>
    <definedName name="_xlnm.Print_Titles" localSheetId="24">'Su616'!$13:$13</definedName>
    <definedName name="_xlnm.Print_Titles" localSheetId="25">'Su617'!$13:$13</definedName>
    <definedName name="_xlnm.Print_Titles" localSheetId="26">'Su628'!$13:$13</definedName>
    <definedName name="_xlnm.Print_Titles" localSheetId="27">'Su702'!$13:$13</definedName>
    <definedName name="_xlnm.Print_Titles" localSheetId="28">'Su715'!$13:$13</definedName>
    <definedName name="_xlnm.Print_Titles" localSheetId="29">'Su722'!$13:$13</definedName>
    <definedName name="_xlnm.Print_Titles" localSheetId="30">'Su812'!$13:$13</definedName>
    <definedName name="_xlnm.Print_Titles" localSheetId="31">'Su831'!$13:$13</definedName>
    <definedName name="_xlnm.Print_Titles" localSheetId="32">'Su834'!$13:$13</definedName>
    <definedName name="_xlnm.Print_Titles" localSheetId="41">'su999'!#REF!</definedName>
    <definedName name="_xlnm.Print_Titles" localSheetId="39">unplaced!#REF!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2" l="1"/>
  <c r="K14" i="12" s="1"/>
  <c r="L14" i="12"/>
  <c r="L33" i="11"/>
  <c r="J33" i="11"/>
  <c r="K33" i="11" s="1"/>
  <c r="L17" i="12"/>
  <c r="J17" i="12"/>
  <c r="K17" i="12" s="1"/>
  <c r="L19" i="12"/>
  <c r="J19" i="12"/>
  <c r="K19" i="12" s="1"/>
  <c r="L32" i="11"/>
  <c r="J32" i="11"/>
  <c r="K32" i="11" s="1"/>
  <c r="J63" i="18"/>
  <c r="K63" i="18" s="1"/>
  <c r="L63" i="18" l="1"/>
  <c r="V5" i="42"/>
  <c r="L28" i="1"/>
  <c r="J28" i="1"/>
  <c r="K28" i="1" s="1"/>
  <c r="J50" i="24"/>
  <c r="K50" i="24" s="1"/>
  <c r="L50" i="24"/>
  <c r="L49" i="24"/>
  <c r="J49" i="24"/>
  <c r="K49" i="24" s="1"/>
  <c r="L14" i="25" l="1"/>
  <c r="J14" i="25"/>
  <c r="K14" i="25" s="1"/>
  <c r="B3" i="11" l="1"/>
  <c r="J15" i="41"/>
  <c r="L15" i="41" s="1"/>
  <c r="J16" i="41"/>
  <c r="L16" i="41" s="1"/>
  <c r="J17" i="41"/>
  <c r="L17" i="41" s="1"/>
  <c r="J18" i="41"/>
  <c r="L18" i="41" s="1"/>
  <c r="J19" i="41"/>
  <c r="L19" i="41" s="1"/>
  <c r="J20" i="41"/>
  <c r="L20" i="41" s="1"/>
  <c r="J21" i="41"/>
  <c r="L21" i="41" s="1"/>
  <c r="J22" i="41"/>
  <c r="L22" i="41" s="1"/>
  <c r="J23" i="41"/>
  <c r="L23" i="41" s="1"/>
  <c r="J24" i="41"/>
  <c r="L24" i="41" s="1"/>
  <c r="J25" i="41"/>
  <c r="L25" i="41" s="1"/>
  <c r="J26" i="41"/>
  <c r="L26" i="41" s="1"/>
  <c r="J27" i="41"/>
  <c r="L27" i="41" s="1"/>
  <c r="J28" i="41"/>
  <c r="L28" i="41" s="1"/>
  <c r="J29" i="41"/>
  <c r="L29" i="41" s="1"/>
  <c r="J30" i="41"/>
  <c r="L30" i="41" s="1"/>
  <c r="J31" i="41"/>
  <c r="L31" i="41" s="1"/>
  <c r="J32" i="41"/>
  <c r="L32" i="41" s="1"/>
  <c r="J33" i="41"/>
  <c r="L33" i="41" s="1"/>
  <c r="J34" i="41"/>
  <c r="L34" i="41" s="1"/>
  <c r="J35" i="41"/>
  <c r="L35" i="41" s="1"/>
  <c r="J36" i="41"/>
  <c r="L36" i="41" s="1"/>
  <c r="J37" i="41"/>
  <c r="L37" i="41" s="1"/>
  <c r="J38" i="41"/>
  <c r="L38" i="41" s="1"/>
  <c r="J39" i="41"/>
  <c r="L39" i="41" s="1"/>
  <c r="J40" i="41"/>
  <c r="L40" i="41" s="1"/>
  <c r="J41" i="41"/>
  <c r="L41" i="41" s="1"/>
  <c r="J42" i="41"/>
  <c r="L42" i="41" s="1"/>
  <c r="J43" i="41"/>
  <c r="L43" i="41" s="1"/>
  <c r="J44" i="41"/>
  <c r="L44" i="41" s="1"/>
  <c r="J45" i="41"/>
  <c r="L45" i="41" s="1"/>
  <c r="J46" i="41"/>
  <c r="L46" i="41" s="1"/>
  <c r="J14" i="41"/>
  <c r="J22" i="40"/>
  <c r="J21" i="40"/>
  <c r="J20" i="40"/>
  <c r="J19" i="40"/>
  <c r="J18" i="40"/>
  <c r="J17" i="40"/>
  <c r="J16" i="40"/>
  <c r="J15" i="40"/>
  <c r="J14" i="40"/>
  <c r="J50" i="39"/>
  <c r="J49" i="39"/>
  <c r="J48" i="39"/>
  <c r="J47" i="39"/>
  <c r="J46" i="39"/>
  <c r="J45" i="39"/>
  <c r="J44" i="39"/>
  <c r="J43" i="39"/>
  <c r="J42" i="39"/>
  <c r="J41" i="39"/>
  <c r="J40" i="39"/>
  <c r="J39" i="39"/>
  <c r="J38" i="39"/>
  <c r="J37" i="39"/>
  <c r="J36" i="39"/>
  <c r="J35" i="39"/>
  <c r="J34" i="39"/>
  <c r="J33" i="39"/>
  <c r="J32" i="39"/>
  <c r="J31" i="39"/>
  <c r="J30" i="39"/>
  <c r="J29" i="39"/>
  <c r="J28" i="39"/>
  <c r="J27" i="39"/>
  <c r="J26" i="39"/>
  <c r="J25" i="39"/>
  <c r="J24" i="39"/>
  <c r="J23" i="39"/>
  <c r="J22" i="39"/>
  <c r="J21" i="39"/>
  <c r="J20" i="39"/>
  <c r="J19" i="39"/>
  <c r="J18" i="39"/>
  <c r="J17" i="39"/>
  <c r="J16" i="39"/>
  <c r="J15" i="39"/>
  <c r="J14" i="39"/>
  <c r="J29" i="27"/>
  <c r="J28" i="27"/>
  <c r="J27" i="27"/>
  <c r="J26" i="27"/>
  <c r="J25" i="27"/>
  <c r="J24" i="27"/>
  <c r="J23" i="27"/>
  <c r="J22" i="27"/>
  <c r="J21" i="27"/>
  <c r="J20" i="27"/>
  <c r="J19" i="27"/>
  <c r="J18" i="27"/>
  <c r="J17" i="27"/>
  <c r="J16" i="27"/>
  <c r="J15" i="27"/>
  <c r="J14" i="27"/>
  <c r="J15" i="26"/>
  <c r="J16" i="26"/>
  <c r="J17" i="26"/>
  <c r="J18" i="26"/>
  <c r="J19" i="26"/>
  <c r="J20" i="26"/>
  <c r="J21" i="26"/>
  <c r="J22" i="26"/>
  <c r="J23" i="26"/>
  <c r="J24" i="26"/>
  <c r="J25" i="26"/>
  <c r="J26" i="26"/>
  <c r="J27" i="26"/>
  <c r="J28" i="26"/>
  <c r="K28" i="26" s="1"/>
  <c r="J29" i="26"/>
  <c r="J14" i="26"/>
  <c r="J15" i="23"/>
  <c r="J16" i="23"/>
  <c r="J17" i="23"/>
  <c r="J18" i="23"/>
  <c r="J19" i="23"/>
  <c r="J20" i="23"/>
  <c r="J21" i="23"/>
  <c r="J22" i="23"/>
  <c r="J23" i="23"/>
  <c r="J24" i="23"/>
  <c r="J25" i="23"/>
  <c r="J26" i="23"/>
  <c r="J27" i="23"/>
  <c r="J28" i="23"/>
  <c r="J29" i="23"/>
  <c r="J30" i="23"/>
  <c r="J31" i="23"/>
  <c r="J32" i="23"/>
  <c r="J33" i="23"/>
  <c r="J34" i="23"/>
  <c r="J35" i="23"/>
  <c r="J36" i="23"/>
  <c r="J37" i="23"/>
  <c r="J38" i="23"/>
  <c r="J39" i="23"/>
  <c r="J40" i="23"/>
  <c r="J41" i="23"/>
  <c r="J42" i="23"/>
  <c r="J43" i="23"/>
  <c r="J44" i="23"/>
  <c r="J45" i="23"/>
  <c r="J46" i="23"/>
  <c r="J47" i="23"/>
  <c r="J48" i="23"/>
  <c r="J49" i="23"/>
  <c r="J14" i="23"/>
  <c r="J15" i="31"/>
  <c r="J16" i="31"/>
  <c r="J17" i="31"/>
  <c r="J18" i="31"/>
  <c r="J19" i="31"/>
  <c r="J20" i="31"/>
  <c r="J21" i="31"/>
  <c r="J22" i="31"/>
  <c r="J23" i="31"/>
  <c r="J24" i="31"/>
  <c r="J25" i="31"/>
  <c r="J26" i="31"/>
  <c r="J27" i="31"/>
  <c r="J28" i="31"/>
  <c r="J29" i="31"/>
  <c r="J30" i="31"/>
  <c r="J31" i="31"/>
  <c r="J32" i="31"/>
  <c r="J33" i="31"/>
  <c r="J34" i="31"/>
  <c r="J35" i="31"/>
  <c r="J36" i="31"/>
  <c r="J37" i="31"/>
  <c r="J38" i="31"/>
  <c r="J39" i="31"/>
  <c r="J40" i="31"/>
  <c r="J41" i="31"/>
  <c r="J14" i="31"/>
  <c r="J15" i="30"/>
  <c r="J16" i="30"/>
  <c r="J17" i="30"/>
  <c r="J18" i="30"/>
  <c r="J19" i="30"/>
  <c r="J20" i="30"/>
  <c r="J21" i="30"/>
  <c r="J22" i="30"/>
  <c r="J23" i="30"/>
  <c r="J24" i="30"/>
  <c r="J25" i="30"/>
  <c r="J26" i="30"/>
  <c r="J27" i="30"/>
  <c r="J28" i="30"/>
  <c r="J29" i="30"/>
  <c r="J30" i="30"/>
  <c r="J31" i="30"/>
  <c r="J32" i="30"/>
  <c r="J33" i="30"/>
  <c r="J34" i="30"/>
  <c r="J35" i="30"/>
  <c r="J36" i="30"/>
  <c r="J37" i="30"/>
  <c r="J38" i="30"/>
  <c r="J39" i="30"/>
  <c r="J40" i="30"/>
  <c r="K40" i="30" s="1"/>
  <c r="J41" i="30"/>
  <c r="K41" i="30" s="1"/>
  <c r="J42" i="30"/>
  <c r="K42" i="30" s="1"/>
  <c r="J14" i="30"/>
  <c r="J18" i="29"/>
  <c r="J19" i="29"/>
  <c r="J20" i="29"/>
  <c r="J21" i="29"/>
  <c r="J22" i="29"/>
  <c r="J23" i="29"/>
  <c r="J24" i="29"/>
  <c r="J25" i="29"/>
  <c r="J26" i="29"/>
  <c r="J27" i="29"/>
  <c r="J28" i="29"/>
  <c r="J29" i="29"/>
  <c r="J30" i="29"/>
  <c r="J31" i="29"/>
  <c r="J32" i="29"/>
  <c r="J33" i="29"/>
  <c r="J34" i="29"/>
  <c r="J35" i="29"/>
  <c r="J36" i="29"/>
  <c r="J37" i="29"/>
  <c r="J38" i="29"/>
  <c r="J17" i="29"/>
  <c r="J16" i="29"/>
  <c r="J15" i="29"/>
  <c r="J14" i="29"/>
  <c r="J15" i="28"/>
  <c r="J16" i="28"/>
  <c r="J17" i="28"/>
  <c r="J18" i="28"/>
  <c r="J19" i="28"/>
  <c r="J20" i="28"/>
  <c r="J21" i="28"/>
  <c r="J22" i="28"/>
  <c r="J23" i="28"/>
  <c r="J24" i="28"/>
  <c r="J25" i="28"/>
  <c r="J26" i="28"/>
  <c r="J27" i="28"/>
  <c r="J28" i="28"/>
  <c r="J29" i="28"/>
  <c r="J30" i="28"/>
  <c r="J31" i="28"/>
  <c r="J32" i="28"/>
  <c r="J33" i="28"/>
  <c r="J34" i="28"/>
  <c r="J35" i="28"/>
  <c r="J36" i="28"/>
  <c r="J14" i="28"/>
  <c r="J15" i="38"/>
  <c r="J16" i="38"/>
  <c r="J17" i="38"/>
  <c r="J18" i="38"/>
  <c r="J19" i="38"/>
  <c r="J20" i="38"/>
  <c r="J21" i="38"/>
  <c r="J22" i="38"/>
  <c r="J23" i="38"/>
  <c r="J24" i="38"/>
  <c r="J25" i="38"/>
  <c r="J26" i="38"/>
  <c r="J27" i="38"/>
  <c r="J28" i="38"/>
  <c r="J29" i="38"/>
  <c r="J30" i="38"/>
  <c r="J31" i="38"/>
  <c r="J32" i="38"/>
  <c r="J33" i="38"/>
  <c r="J14" i="38"/>
  <c r="J15" i="37"/>
  <c r="J16" i="37"/>
  <c r="J17" i="37"/>
  <c r="J18" i="37"/>
  <c r="J19" i="37"/>
  <c r="J20" i="37"/>
  <c r="J21" i="37"/>
  <c r="J22" i="37"/>
  <c r="J23" i="37"/>
  <c r="J24" i="37"/>
  <c r="J25" i="37"/>
  <c r="J26" i="37"/>
  <c r="J27" i="37"/>
  <c r="J28" i="37"/>
  <c r="J29" i="37"/>
  <c r="J30" i="37"/>
  <c r="J31" i="37"/>
  <c r="J32" i="37"/>
  <c r="J33" i="37"/>
  <c r="J34" i="37"/>
  <c r="J35" i="37"/>
  <c r="J36" i="37"/>
  <c r="J37" i="37"/>
  <c r="J14" i="37"/>
  <c r="J20" i="36"/>
  <c r="J19" i="36"/>
  <c r="J18" i="36"/>
  <c r="J17" i="36"/>
  <c r="J16" i="36"/>
  <c r="J15" i="36"/>
  <c r="J14" i="36"/>
  <c r="J15" i="35"/>
  <c r="J16" i="35"/>
  <c r="J17" i="35"/>
  <c r="J18" i="35"/>
  <c r="J19" i="35"/>
  <c r="J20" i="35"/>
  <c r="J21" i="35"/>
  <c r="J22" i="35"/>
  <c r="J23" i="35"/>
  <c r="J24" i="35"/>
  <c r="J25" i="35"/>
  <c r="J26" i="35"/>
  <c r="J27" i="35"/>
  <c r="J28" i="35"/>
  <c r="J29" i="35"/>
  <c r="J30" i="35"/>
  <c r="J31" i="35"/>
  <c r="J32" i="35"/>
  <c r="J33" i="35"/>
  <c r="J34" i="35"/>
  <c r="J35" i="35"/>
  <c r="J36" i="35"/>
  <c r="J37" i="35"/>
  <c r="J38" i="35"/>
  <c r="J39" i="35"/>
  <c r="J40" i="35"/>
  <c r="J41" i="35"/>
  <c r="J42" i="35"/>
  <c r="J43" i="35"/>
  <c r="J44" i="35"/>
  <c r="J45" i="35"/>
  <c r="J46" i="35"/>
  <c r="J47" i="35"/>
  <c r="J48" i="35"/>
  <c r="J49" i="35"/>
  <c r="J50" i="35"/>
  <c r="J51" i="35"/>
  <c r="J52" i="35"/>
  <c r="J53" i="35"/>
  <c r="J54" i="35"/>
  <c r="J55" i="35"/>
  <c r="J56" i="35"/>
  <c r="J57" i="35"/>
  <c r="J58" i="35"/>
  <c r="J59" i="35"/>
  <c r="K59" i="35" s="1"/>
  <c r="J14" i="35"/>
  <c r="J15" i="34"/>
  <c r="J16" i="34"/>
  <c r="J17" i="34"/>
  <c r="J18" i="34"/>
  <c r="J19" i="34"/>
  <c r="J20" i="34"/>
  <c r="J21" i="34"/>
  <c r="J22" i="34"/>
  <c r="J23" i="34"/>
  <c r="J24" i="34"/>
  <c r="J25" i="34"/>
  <c r="J26" i="34"/>
  <c r="J27" i="34"/>
  <c r="J28" i="34"/>
  <c r="K28" i="34" s="1"/>
  <c r="J14" i="34"/>
  <c r="J15" i="33"/>
  <c r="J16" i="33"/>
  <c r="J17" i="33"/>
  <c r="J18" i="33"/>
  <c r="J19" i="33"/>
  <c r="J20" i="33"/>
  <c r="J21" i="33"/>
  <c r="J22" i="33"/>
  <c r="J23" i="33"/>
  <c r="J24" i="33"/>
  <c r="J25" i="33"/>
  <c r="J26" i="33"/>
  <c r="J27" i="33"/>
  <c r="J28" i="33"/>
  <c r="J29" i="33"/>
  <c r="J30" i="33"/>
  <c r="J31" i="33"/>
  <c r="J32" i="33"/>
  <c r="J14" i="33"/>
  <c r="J15" i="32"/>
  <c r="J16" i="32"/>
  <c r="J17" i="32"/>
  <c r="J18" i="32"/>
  <c r="J19" i="32"/>
  <c r="J20" i="32"/>
  <c r="J21" i="32"/>
  <c r="J22" i="32"/>
  <c r="J23" i="32"/>
  <c r="J24" i="32"/>
  <c r="J25" i="32"/>
  <c r="J14" i="32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J39" i="17"/>
  <c r="J14" i="17"/>
  <c r="J19" i="13"/>
  <c r="J18" i="13"/>
  <c r="J17" i="13"/>
  <c r="J16" i="13"/>
  <c r="J14" i="13"/>
  <c r="J17" i="16"/>
  <c r="J18" i="16"/>
  <c r="J19" i="16"/>
  <c r="J20" i="16"/>
  <c r="J21" i="16"/>
  <c r="J22" i="16"/>
  <c r="J23" i="16"/>
  <c r="J24" i="16"/>
  <c r="J25" i="16"/>
  <c r="J26" i="16"/>
  <c r="J27" i="16"/>
  <c r="J28" i="16"/>
  <c r="J29" i="16"/>
  <c r="J30" i="16"/>
  <c r="J31" i="16"/>
  <c r="J32" i="16"/>
  <c r="J33" i="16"/>
  <c r="J34" i="16"/>
  <c r="J35" i="16"/>
  <c r="J36" i="16"/>
  <c r="J37" i="16"/>
  <c r="J38" i="16"/>
  <c r="K38" i="16" s="1"/>
  <c r="J39" i="16"/>
  <c r="K39" i="16" s="1"/>
  <c r="J40" i="16"/>
  <c r="K40" i="16" s="1"/>
  <c r="J41" i="16"/>
  <c r="K41" i="16" s="1"/>
  <c r="J42" i="16"/>
  <c r="K42" i="16" s="1"/>
  <c r="J43" i="16"/>
  <c r="K43" i="16" s="1"/>
  <c r="J44" i="16"/>
  <c r="K44" i="16" s="1"/>
  <c r="J46" i="16"/>
  <c r="K46" i="16" s="1"/>
  <c r="J47" i="16"/>
  <c r="K47" i="16" s="1"/>
  <c r="J48" i="16"/>
  <c r="K48" i="16" s="1"/>
  <c r="J49" i="16"/>
  <c r="K49" i="16" s="1"/>
  <c r="J50" i="16"/>
  <c r="K50" i="16" s="1"/>
  <c r="J51" i="16"/>
  <c r="K51" i="16" s="1"/>
  <c r="J52" i="16"/>
  <c r="K52" i="16" s="1"/>
  <c r="J53" i="16"/>
  <c r="K53" i="16" s="1"/>
  <c r="J54" i="16"/>
  <c r="K54" i="16" s="1"/>
  <c r="J55" i="16"/>
  <c r="K55" i="16" s="1"/>
  <c r="J56" i="16"/>
  <c r="K56" i="16" s="1"/>
  <c r="J57" i="16"/>
  <c r="K57" i="16" s="1"/>
  <c r="J58" i="16"/>
  <c r="K58" i="16" s="1"/>
  <c r="J59" i="16"/>
  <c r="K59" i="16" s="1"/>
  <c r="J60" i="16"/>
  <c r="K60" i="16" s="1"/>
  <c r="J61" i="16"/>
  <c r="K61" i="16" s="1"/>
  <c r="J62" i="16"/>
  <c r="K62" i="16" s="1"/>
  <c r="J63" i="16"/>
  <c r="K63" i="16" s="1"/>
  <c r="J64" i="16"/>
  <c r="K64" i="16" s="1"/>
  <c r="J65" i="16"/>
  <c r="K65" i="16" s="1"/>
  <c r="J66" i="16"/>
  <c r="K66" i="16" s="1"/>
  <c r="J67" i="16"/>
  <c r="K67" i="16" s="1"/>
  <c r="J68" i="16"/>
  <c r="K68" i="16" s="1"/>
  <c r="J69" i="16"/>
  <c r="K69" i="16" s="1"/>
  <c r="J70" i="16"/>
  <c r="K70" i="16" s="1"/>
  <c r="J71" i="16"/>
  <c r="K71" i="16" s="1"/>
  <c r="J16" i="16"/>
  <c r="J15" i="16"/>
  <c r="J14" i="16"/>
  <c r="J17" i="24"/>
  <c r="J18" i="24"/>
  <c r="J19" i="24"/>
  <c r="J20" i="24"/>
  <c r="J21" i="24"/>
  <c r="J22" i="24"/>
  <c r="J23" i="24"/>
  <c r="J24" i="24"/>
  <c r="J25" i="24"/>
  <c r="J26" i="24"/>
  <c r="J27" i="24"/>
  <c r="J28" i="24"/>
  <c r="J29" i="24"/>
  <c r="J30" i="24"/>
  <c r="J31" i="24"/>
  <c r="J32" i="24"/>
  <c r="J33" i="24"/>
  <c r="J34" i="24"/>
  <c r="J35" i="24"/>
  <c r="J36" i="24"/>
  <c r="J37" i="24"/>
  <c r="J38" i="24"/>
  <c r="J39" i="24"/>
  <c r="J40" i="24"/>
  <c r="J41" i="24"/>
  <c r="J42" i="24"/>
  <c r="J43" i="24"/>
  <c r="J44" i="24"/>
  <c r="J45" i="24"/>
  <c r="J46" i="24"/>
  <c r="J47" i="24"/>
  <c r="J48" i="24"/>
  <c r="J16" i="24"/>
  <c r="J15" i="24"/>
  <c r="J14" i="24"/>
  <c r="J21" i="20"/>
  <c r="J22" i="20"/>
  <c r="J23" i="20"/>
  <c r="J24" i="20"/>
  <c r="J25" i="20"/>
  <c r="J26" i="20"/>
  <c r="J27" i="20"/>
  <c r="J28" i="20"/>
  <c r="J29" i="20"/>
  <c r="J30" i="20"/>
  <c r="J31" i="20"/>
  <c r="J32" i="20"/>
  <c r="J33" i="20"/>
  <c r="J34" i="20"/>
  <c r="J35" i="20"/>
  <c r="J36" i="20"/>
  <c r="J37" i="20"/>
  <c r="J38" i="20"/>
  <c r="J39" i="20"/>
  <c r="J40" i="20"/>
  <c r="J41" i="20"/>
  <c r="J42" i="20"/>
  <c r="J43" i="20"/>
  <c r="J44" i="20"/>
  <c r="J45" i="20"/>
  <c r="J46" i="20"/>
  <c r="J47" i="20"/>
  <c r="J48" i="20"/>
  <c r="J49" i="20"/>
  <c r="J50" i="20"/>
  <c r="J51" i="20"/>
  <c r="J52" i="20"/>
  <c r="J53" i="20"/>
  <c r="J54" i="20"/>
  <c r="J55" i="20"/>
  <c r="J56" i="20"/>
  <c r="J57" i="20"/>
  <c r="J58" i="20"/>
  <c r="J59" i="20"/>
  <c r="J60" i="20"/>
  <c r="J61" i="20"/>
  <c r="J62" i="20"/>
  <c r="J63" i="20"/>
  <c r="J20" i="20"/>
  <c r="J19" i="20"/>
  <c r="J18" i="20"/>
  <c r="J17" i="20"/>
  <c r="J16" i="20"/>
  <c r="J15" i="20"/>
  <c r="J14" i="20"/>
  <c r="J22" i="12"/>
  <c r="J21" i="12"/>
  <c r="J20" i="12"/>
  <c r="J18" i="12"/>
  <c r="J16" i="12"/>
  <c r="J15" i="12"/>
  <c r="J15" i="18"/>
  <c r="J16" i="18"/>
  <c r="J17" i="18"/>
  <c r="J18" i="18"/>
  <c r="J19" i="18"/>
  <c r="J20" i="18"/>
  <c r="J21" i="18"/>
  <c r="J22" i="18"/>
  <c r="J23" i="18"/>
  <c r="J24" i="18"/>
  <c r="J25" i="18"/>
  <c r="J26" i="18"/>
  <c r="J27" i="18"/>
  <c r="J28" i="18"/>
  <c r="J29" i="18"/>
  <c r="J30" i="18"/>
  <c r="J31" i="18"/>
  <c r="J32" i="18"/>
  <c r="J33" i="18"/>
  <c r="J34" i="18"/>
  <c r="J35" i="18"/>
  <c r="J36" i="18"/>
  <c r="J37" i="18"/>
  <c r="J38" i="18"/>
  <c r="J39" i="18"/>
  <c r="J40" i="18"/>
  <c r="J41" i="18"/>
  <c r="J42" i="18"/>
  <c r="J43" i="18"/>
  <c r="J44" i="18"/>
  <c r="J45" i="18"/>
  <c r="J46" i="18"/>
  <c r="J47" i="18"/>
  <c r="J48" i="18"/>
  <c r="J49" i="18"/>
  <c r="J50" i="18"/>
  <c r="J51" i="18"/>
  <c r="J52" i="18"/>
  <c r="J53" i="18"/>
  <c r="J54" i="18"/>
  <c r="J55" i="18"/>
  <c r="J57" i="18"/>
  <c r="J58" i="18"/>
  <c r="J59" i="18"/>
  <c r="J60" i="18"/>
  <c r="J61" i="18"/>
  <c r="J62" i="18"/>
  <c r="K62" i="18" s="1"/>
  <c r="J14" i="18"/>
  <c r="J44" i="19"/>
  <c r="J45" i="19"/>
  <c r="J46" i="19"/>
  <c r="J47" i="19"/>
  <c r="K47" i="19" s="1"/>
  <c r="J48" i="19"/>
  <c r="K48" i="19" s="1"/>
  <c r="J49" i="19"/>
  <c r="K49" i="19" s="1"/>
  <c r="J50" i="19"/>
  <c r="K50" i="19" s="1"/>
  <c r="J51" i="19"/>
  <c r="K51" i="19" s="1"/>
  <c r="J52" i="19"/>
  <c r="K52" i="19" s="1"/>
  <c r="J43" i="19"/>
  <c r="J42" i="19"/>
  <c r="J41" i="19"/>
  <c r="J40" i="19"/>
  <c r="J39" i="19"/>
  <c r="J38" i="19"/>
  <c r="J37" i="19"/>
  <c r="J36" i="19"/>
  <c r="J35" i="19"/>
  <c r="J34" i="19"/>
  <c r="J33" i="19"/>
  <c r="J32" i="19"/>
  <c r="J31" i="19"/>
  <c r="J30" i="19"/>
  <c r="J29" i="19"/>
  <c r="J28" i="19"/>
  <c r="J27" i="19"/>
  <c r="J26" i="19"/>
  <c r="J25" i="19"/>
  <c r="J24" i="19"/>
  <c r="J23" i="19"/>
  <c r="J22" i="19"/>
  <c r="J21" i="19"/>
  <c r="J20" i="19"/>
  <c r="J19" i="19"/>
  <c r="J18" i="19"/>
  <c r="J17" i="19"/>
  <c r="J16" i="19"/>
  <c r="J15" i="19"/>
  <c r="J14" i="19"/>
  <c r="J15" i="21"/>
  <c r="J16" i="21"/>
  <c r="J17" i="21"/>
  <c r="J18" i="21"/>
  <c r="J19" i="21"/>
  <c r="J20" i="21"/>
  <c r="J21" i="21"/>
  <c r="J22" i="21"/>
  <c r="J23" i="21"/>
  <c r="J24" i="21"/>
  <c r="J25" i="21"/>
  <c r="J26" i="21"/>
  <c r="J27" i="21"/>
  <c r="J28" i="21"/>
  <c r="J29" i="21"/>
  <c r="J30" i="21"/>
  <c r="J31" i="21"/>
  <c r="J32" i="21"/>
  <c r="J33" i="21"/>
  <c r="J34" i="21"/>
  <c r="J35" i="21"/>
  <c r="J36" i="21"/>
  <c r="K36" i="21" s="1"/>
  <c r="J37" i="21"/>
  <c r="K37" i="21" s="1"/>
  <c r="J38" i="21"/>
  <c r="K38" i="21" s="1"/>
  <c r="J39" i="21"/>
  <c r="K39" i="21" s="1"/>
  <c r="J40" i="21"/>
  <c r="K40" i="21" s="1"/>
  <c r="J41" i="21"/>
  <c r="K41" i="21" s="1"/>
  <c r="J42" i="21"/>
  <c r="K42" i="21" s="1"/>
  <c r="J43" i="21"/>
  <c r="K43" i="21" s="1"/>
  <c r="J14" i="21"/>
  <c r="J15" i="22"/>
  <c r="J16" i="22"/>
  <c r="J17" i="22"/>
  <c r="J18" i="22"/>
  <c r="J19" i="22"/>
  <c r="J20" i="22"/>
  <c r="J21" i="22"/>
  <c r="J22" i="22"/>
  <c r="J23" i="22"/>
  <c r="K23" i="22" s="1"/>
  <c r="J14" i="22"/>
  <c r="J16" i="25"/>
  <c r="J17" i="25"/>
  <c r="J18" i="25"/>
  <c r="J19" i="25"/>
  <c r="J20" i="25"/>
  <c r="J21" i="25"/>
  <c r="J22" i="25"/>
  <c r="J23" i="25"/>
  <c r="J24" i="25"/>
  <c r="J25" i="25"/>
  <c r="J26" i="25"/>
  <c r="J27" i="25"/>
  <c r="J28" i="25"/>
  <c r="J29" i="25"/>
  <c r="J30" i="25"/>
  <c r="J31" i="25"/>
  <c r="J32" i="25"/>
  <c r="J33" i="25"/>
  <c r="J34" i="25"/>
  <c r="J35" i="25"/>
  <c r="J36" i="25"/>
  <c r="J37" i="25"/>
  <c r="J38" i="25"/>
  <c r="J15" i="25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9" i="1"/>
  <c r="J30" i="1"/>
  <c r="J31" i="1"/>
  <c r="J32" i="1"/>
  <c r="J33" i="1"/>
  <c r="J34" i="1"/>
  <c r="J35" i="1"/>
  <c r="J36" i="1"/>
  <c r="J37" i="1"/>
  <c r="J38" i="1"/>
  <c r="J39" i="1"/>
  <c r="J40" i="1"/>
  <c r="J14" i="1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K31" i="15" s="1"/>
  <c r="J32" i="15"/>
  <c r="K32" i="15" s="1"/>
  <c r="J33" i="15"/>
  <c r="K33" i="15" s="1"/>
  <c r="J34" i="15"/>
  <c r="K34" i="15" s="1"/>
  <c r="J35" i="15"/>
  <c r="K35" i="15" s="1"/>
  <c r="J36" i="15"/>
  <c r="K36" i="15" s="1"/>
  <c r="J37" i="15"/>
  <c r="K37" i="15" s="1"/>
  <c r="J38" i="15"/>
  <c r="K38" i="15" s="1"/>
  <c r="J39" i="15"/>
  <c r="K39" i="15" s="1"/>
  <c r="J40" i="15"/>
  <c r="K40" i="15" s="1"/>
  <c r="J41" i="15"/>
  <c r="K41" i="15" s="1"/>
  <c r="J42" i="15"/>
  <c r="K42" i="15" s="1"/>
  <c r="J43" i="15"/>
  <c r="K43" i="15" s="1"/>
  <c r="J44" i="15"/>
  <c r="K44" i="15" s="1"/>
  <c r="J45" i="15"/>
  <c r="K45" i="15" s="1"/>
  <c r="J46" i="15"/>
  <c r="K46" i="15" s="1"/>
  <c r="J47" i="15"/>
  <c r="K47" i="15" s="1"/>
  <c r="J48" i="15"/>
  <c r="K48" i="15" s="1"/>
  <c r="J49" i="15"/>
  <c r="K49" i="15" s="1"/>
  <c r="J50" i="15"/>
  <c r="K50" i="15" s="1"/>
  <c r="J51" i="15"/>
  <c r="K51" i="15" s="1"/>
  <c r="J52" i="15"/>
  <c r="K52" i="15" s="1"/>
  <c r="J53" i="15"/>
  <c r="K53" i="15" s="1"/>
  <c r="J54" i="15"/>
  <c r="K54" i="15" s="1"/>
  <c r="J55" i="15"/>
  <c r="K55" i="15" s="1"/>
  <c r="J56" i="15"/>
  <c r="K56" i="15" s="1"/>
  <c r="J57" i="15"/>
  <c r="K57" i="15" s="1"/>
  <c r="J58" i="15"/>
  <c r="K58" i="15" s="1"/>
  <c r="J59" i="15"/>
  <c r="K59" i="15" s="1"/>
  <c r="J60" i="15"/>
  <c r="K60" i="15" s="1"/>
  <c r="J61" i="15"/>
  <c r="K61" i="15" s="1"/>
  <c r="J62" i="15"/>
  <c r="K62" i="15" s="1"/>
  <c r="J63" i="15"/>
  <c r="K63" i="15" s="1"/>
  <c r="J64" i="15"/>
  <c r="K64" i="15" s="1"/>
  <c r="J65" i="15"/>
  <c r="K65" i="15" s="1"/>
  <c r="J66" i="15"/>
  <c r="K66" i="15" s="1"/>
  <c r="J14" i="15"/>
  <c r="J15" i="14"/>
  <c r="J16" i="14"/>
  <c r="J17" i="14"/>
  <c r="J18" i="14"/>
  <c r="J19" i="14"/>
  <c r="J20" i="14"/>
  <c r="J21" i="14"/>
  <c r="J22" i="14"/>
  <c r="J23" i="14"/>
  <c r="J14" i="14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L31" i="11" s="1"/>
  <c r="J34" i="11"/>
  <c r="K34" i="11" s="1"/>
  <c r="J14" i="11"/>
  <c r="K44" i="41"/>
  <c r="K45" i="41"/>
  <c r="K46" i="41"/>
  <c r="L28" i="26"/>
  <c r="K29" i="26"/>
  <c r="L29" i="26"/>
  <c r="L40" i="30"/>
  <c r="L41" i="30"/>
  <c r="L42" i="30"/>
  <c r="L59" i="35"/>
  <c r="L28" i="34"/>
  <c r="L38" i="16"/>
  <c r="L39" i="16"/>
  <c r="L40" i="16"/>
  <c r="L41" i="16"/>
  <c r="L42" i="16"/>
  <c r="L43" i="16"/>
  <c r="L44" i="16"/>
  <c r="L46" i="16"/>
  <c r="L47" i="16"/>
  <c r="L48" i="16"/>
  <c r="L49" i="16"/>
  <c r="L50" i="16"/>
  <c r="L51" i="16"/>
  <c r="L52" i="16"/>
  <c r="L53" i="16"/>
  <c r="L54" i="16"/>
  <c r="L55" i="16"/>
  <c r="L56" i="16"/>
  <c r="L57" i="16"/>
  <c r="L58" i="16"/>
  <c r="L59" i="16"/>
  <c r="L60" i="16"/>
  <c r="L61" i="16"/>
  <c r="L62" i="16"/>
  <c r="L63" i="16"/>
  <c r="L64" i="16"/>
  <c r="L65" i="16"/>
  <c r="L66" i="16"/>
  <c r="L67" i="16"/>
  <c r="L68" i="16"/>
  <c r="L69" i="16"/>
  <c r="L70" i="16"/>
  <c r="L71" i="16"/>
  <c r="L62" i="18"/>
  <c r="L47" i="19"/>
  <c r="L48" i="19"/>
  <c r="L49" i="19"/>
  <c r="L50" i="19"/>
  <c r="L51" i="19"/>
  <c r="L52" i="19"/>
  <c r="L36" i="21"/>
  <c r="L37" i="21"/>
  <c r="L38" i="21"/>
  <c r="L39" i="21"/>
  <c r="L40" i="21"/>
  <c r="L41" i="21"/>
  <c r="L42" i="21"/>
  <c r="L43" i="21"/>
  <c r="L23" i="22"/>
  <c r="L32" i="15"/>
  <c r="L33" i="15"/>
  <c r="L34" i="15"/>
  <c r="L35" i="15"/>
  <c r="L36" i="15"/>
  <c r="L37" i="15"/>
  <c r="L38" i="15"/>
  <c r="L39" i="15"/>
  <c r="L40" i="15"/>
  <c r="L41" i="15"/>
  <c r="L42" i="15"/>
  <c r="L43" i="15"/>
  <c r="L44" i="15"/>
  <c r="L45" i="15"/>
  <c r="L46" i="15"/>
  <c r="L47" i="15"/>
  <c r="L48" i="15"/>
  <c r="L49" i="15"/>
  <c r="L50" i="15"/>
  <c r="L51" i="15"/>
  <c r="L52" i="15"/>
  <c r="L53" i="15"/>
  <c r="L54" i="15"/>
  <c r="L55" i="15"/>
  <c r="L56" i="15"/>
  <c r="L57" i="15"/>
  <c r="L58" i="15"/>
  <c r="L59" i="15"/>
  <c r="L60" i="15"/>
  <c r="L61" i="15"/>
  <c r="L62" i="15"/>
  <c r="L63" i="15"/>
  <c r="L64" i="15"/>
  <c r="L65" i="15"/>
  <c r="L66" i="15"/>
  <c r="J13" i="20"/>
  <c r="J13" i="12"/>
  <c r="J13" i="18"/>
  <c r="J13" i="19"/>
  <c r="J13" i="21"/>
  <c r="J13" i="22"/>
  <c r="J13" i="25"/>
  <c r="J13" i="1"/>
  <c r="J13" i="15"/>
  <c r="J13" i="14"/>
  <c r="L31" i="15"/>
  <c r="O35" i="42"/>
  <c r="I35" i="42"/>
  <c r="H35" i="42"/>
  <c r="C35" i="42"/>
  <c r="G7" i="43"/>
  <c r="B7" i="43"/>
  <c r="G3" i="43"/>
  <c r="B3" i="43"/>
  <c r="B3" i="45"/>
  <c r="X36" i="42"/>
  <c r="I3" i="40"/>
  <c r="C3" i="40"/>
  <c r="B11" i="41"/>
  <c r="E11" i="41" s="1"/>
  <c r="B11" i="40"/>
  <c r="E11" i="40" s="1"/>
  <c r="B11" i="39"/>
  <c r="E11" i="39" s="1"/>
  <c r="B11" i="27"/>
  <c r="E11" i="27" s="1"/>
  <c r="B11" i="26"/>
  <c r="E11" i="26" s="1"/>
  <c r="B11" i="23"/>
  <c r="E11" i="23" s="1"/>
  <c r="B11" i="31"/>
  <c r="E11" i="31" s="1"/>
  <c r="B11" i="30"/>
  <c r="E11" i="30" s="1"/>
  <c r="B11" i="29"/>
  <c r="E11" i="29" s="1"/>
  <c r="B11" i="28"/>
  <c r="E11" i="28" s="1"/>
  <c r="B11" i="38"/>
  <c r="E11" i="38" s="1"/>
  <c r="B11" i="37"/>
  <c r="E11" i="37" s="1"/>
  <c r="B11" i="36"/>
  <c r="E11" i="36" s="1"/>
  <c r="B11" i="35"/>
  <c r="E11" i="35" s="1"/>
  <c r="B11" i="34"/>
  <c r="E11" i="34" s="1"/>
  <c r="B11" i="15"/>
  <c r="B11" i="32"/>
  <c r="U18" i="42" s="1"/>
  <c r="B11" i="17"/>
  <c r="E11" i="17" s="1"/>
  <c r="B11" i="13"/>
  <c r="E11" i="13" s="1"/>
  <c r="B11" i="16"/>
  <c r="E11" i="16" s="1"/>
  <c r="B11" i="24"/>
  <c r="E11" i="24" s="1"/>
  <c r="B11" i="20"/>
  <c r="E11" i="20" s="1"/>
  <c r="B11" i="12"/>
  <c r="E11" i="12" s="1"/>
  <c r="B11" i="21"/>
  <c r="E11" i="21" s="1"/>
  <c r="B11" i="22"/>
  <c r="E11" i="22" s="1"/>
  <c r="B11" i="25"/>
  <c r="E11" i="25" s="1"/>
  <c r="B11" i="1"/>
  <c r="E11" i="1" s="1"/>
  <c r="B11" i="11"/>
  <c r="E11" i="11" s="1"/>
  <c r="B11" i="19"/>
  <c r="E11" i="19" s="1"/>
  <c r="B11" i="18"/>
  <c r="E11" i="18" s="1"/>
  <c r="D11" i="15" l="1"/>
  <c r="W5" i="42" s="1"/>
  <c r="U5" i="42"/>
  <c r="L34" i="11"/>
  <c r="K31" i="11"/>
  <c r="E11" i="15"/>
  <c r="L38" i="18"/>
  <c r="K38" i="18"/>
  <c r="L19" i="13"/>
  <c r="P36" i="42"/>
  <c r="K36" i="42"/>
  <c r="I36" i="42"/>
  <c r="C36" i="42"/>
  <c r="C11" i="45"/>
  <c r="D11" i="45" s="1"/>
  <c r="L7" i="45"/>
  <c r="H7" i="45"/>
  <c r="I75" i="42" s="1"/>
  <c r="G7" i="45"/>
  <c r="J7" i="45" s="1"/>
  <c r="C7" i="45"/>
  <c r="C75" i="42" s="1"/>
  <c r="B7" i="45"/>
  <c r="E7" i="45" s="1"/>
  <c r="I6" i="45"/>
  <c r="D6" i="45"/>
  <c r="L3" i="45"/>
  <c r="G3" i="45"/>
  <c r="J3" i="45" s="1"/>
  <c r="I2" i="45"/>
  <c r="B2" i="45"/>
  <c r="G2" i="45" s="1"/>
  <c r="J74" i="42"/>
  <c r="C11" i="44"/>
  <c r="D11" i="44" s="1"/>
  <c r="L7" i="44"/>
  <c r="H7" i="44"/>
  <c r="I76" i="42" s="1"/>
  <c r="G7" i="44"/>
  <c r="C7" i="44"/>
  <c r="C76" i="42" s="1"/>
  <c r="B7" i="44"/>
  <c r="I6" i="44"/>
  <c r="D6" i="44"/>
  <c r="L3" i="44"/>
  <c r="G3" i="44"/>
  <c r="J3" i="44" s="1"/>
  <c r="B3" i="44"/>
  <c r="I2" i="44"/>
  <c r="B2" i="44"/>
  <c r="G2" i="44" s="1"/>
  <c r="C11" i="43"/>
  <c r="D11" i="43" s="1"/>
  <c r="L7" i="43"/>
  <c r="H7" i="43"/>
  <c r="J7" i="43"/>
  <c r="C7" i="43"/>
  <c r="C74" i="42" s="1"/>
  <c r="I6" i="43"/>
  <c r="D6" i="43"/>
  <c r="L3" i="43"/>
  <c r="H3" i="43"/>
  <c r="J3" i="43"/>
  <c r="C3" i="43"/>
  <c r="E3" i="43"/>
  <c r="I2" i="43"/>
  <c r="B2" i="43"/>
  <c r="G2" i="43" s="1"/>
  <c r="E74" i="42"/>
  <c r="P74" i="42"/>
  <c r="I7" i="14"/>
  <c r="I7" i="15"/>
  <c r="I7" i="21"/>
  <c r="I7" i="19"/>
  <c r="I7" i="34"/>
  <c r="I7" i="38"/>
  <c r="I7" i="29"/>
  <c r="I7" i="23"/>
  <c r="I7" i="40"/>
  <c r="C7" i="14"/>
  <c r="C7" i="15"/>
  <c r="I7" i="1"/>
  <c r="I7" i="25"/>
  <c r="I7" i="22"/>
  <c r="I7" i="18"/>
  <c r="I7" i="12"/>
  <c r="I7" i="20"/>
  <c r="I7" i="24"/>
  <c r="I7" i="16"/>
  <c r="I7" i="13"/>
  <c r="I7" i="17"/>
  <c r="I7" i="32"/>
  <c r="I7" i="33"/>
  <c r="I7" i="35"/>
  <c r="I7" i="36"/>
  <c r="I7" i="37"/>
  <c r="I7" i="28"/>
  <c r="I7" i="30"/>
  <c r="I7" i="31"/>
  <c r="I7" i="26"/>
  <c r="I7" i="27"/>
  <c r="I7" i="39"/>
  <c r="I7" i="41"/>
  <c r="I7" i="11"/>
  <c r="C7" i="1"/>
  <c r="C7" i="25"/>
  <c r="C7" i="22"/>
  <c r="C7" i="21"/>
  <c r="C7" i="19"/>
  <c r="C7" i="18"/>
  <c r="C7" i="12"/>
  <c r="C7" i="20"/>
  <c r="C7" i="24"/>
  <c r="C7" i="16"/>
  <c r="C7" i="13"/>
  <c r="C7" i="17"/>
  <c r="C7" i="32"/>
  <c r="C7" i="33"/>
  <c r="C7" i="34"/>
  <c r="C7" i="35"/>
  <c r="C7" i="36"/>
  <c r="C7" i="37"/>
  <c r="C7" i="38"/>
  <c r="C7" i="28"/>
  <c r="C7" i="29"/>
  <c r="C7" i="30"/>
  <c r="C7" i="31"/>
  <c r="C7" i="23"/>
  <c r="C7" i="26"/>
  <c r="C7" i="27"/>
  <c r="C7" i="39"/>
  <c r="C7" i="40"/>
  <c r="C7" i="41"/>
  <c r="C7" i="11"/>
  <c r="I3" i="14"/>
  <c r="I3" i="15"/>
  <c r="I3" i="1"/>
  <c r="I3" i="25"/>
  <c r="I3" i="22"/>
  <c r="I3" i="21"/>
  <c r="I3" i="19"/>
  <c r="I3" i="18"/>
  <c r="I3" i="12"/>
  <c r="I3" i="20"/>
  <c r="I3" i="24"/>
  <c r="I3" i="16"/>
  <c r="I3" i="13"/>
  <c r="I3" i="17"/>
  <c r="I3" i="32"/>
  <c r="I3" i="33"/>
  <c r="I3" i="34"/>
  <c r="I3" i="35"/>
  <c r="I3" i="36"/>
  <c r="I3" i="37"/>
  <c r="I3" i="38"/>
  <c r="I3" i="28"/>
  <c r="I3" i="29"/>
  <c r="I3" i="30"/>
  <c r="I3" i="31"/>
  <c r="I3" i="23"/>
  <c r="I3" i="26"/>
  <c r="I3" i="27"/>
  <c r="I3" i="39"/>
  <c r="I3" i="41"/>
  <c r="I3" i="11"/>
  <c r="C3" i="14"/>
  <c r="C3" i="15"/>
  <c r="C3" i="1"/>
  <c r="C3" i="25"/>
  <c r="C3" i="22"/>
  <c r="C3" i="21"/>
  <c r="C3" i="19"/>
  <c r="C3" i="18"/>
  <c r="C3" i="12"/>
  <c r="C3" i="20"/>
  <c r="C3" i="24"/>
  <c r="C3" i="16"/>
  <c r="C3" i="13"/>
  <c r="C3" i="17"/>
  <c r="C3" i="32"/>
  <c r="C3" i="33"/>
  <c r="C3" i="34"/>
  <c r="C3" i="35"/>
  <c r="C3" i="36"/>
  <c r="C3" i="37"/>
  <c r="C3" i="38"/>
  <c r="C3" i="28"/>
  <c r="C3" i="29"/>
  <c r="C3" i="30"/>
  <c r="C3" i="31"/>
  <c r="C3" i="23"/>
  <c r="C3" i="26"/>
  <c r="C3" i="27"/>
  <c r="C3" i="39"/>
  <c r="C3" i="41"/>
  <c r="C3" i="11"/>
  <c r="K34" i="1"/>
  <c r="K37" i="1"/>
  <c r="L40" i="1"/>
  <c r="L39" i="1"/>
  <c r="L38" i="1"/>
  <c r="L36" i="1"/>
  <c r="L33" i="1"/>
  <c r="L32" i="1"/>
  <c r="L31" i="1"/>
  <c r="O36" i="42" l="1"/>
  <c r="O75" i="42"/>
  <c r="O76" i="42"/>
  <c r="E7" i="44"/>
  <c r="B76" i="42"/>
  <c r="J7" i="44"/>
  <c r="H76" i="42"/>
  <c r="E3" i="44"/>
  <c r="B35" i="42"/>
  <c r="N35" i="42" s="1"/>
  <c r="Q35" i="42" s="1"/>
  <c r="I74" i="42"/>
  <c r="M3" i="45"/>
  <c r="N3" i="45" s="1"/>
  <c r="B36" i="42"/>
  <c r="H36" i="42"/>
  <c r="L36" i="42" s="1"/>
  <c r="B74" i="42"/>
  <c r="M7" i="43"/>
  <c r="N7" i="43" s="1"/>
  <c r="H74" i="42"/>
  <c r="L74" i="42" s="1"/>
  <c r="B75" i="42"/>
  <c r="H75" i="42"/>
  <c r="L75" i="42" s="1"/>
  <c r="G6" i="44"/>
  <c r="E3" i="45"/>
  <c r="G6" i="45"/>
  <c r="B6" i="45"/>
  <c r="M7" i="45"/>
  <c r="N7" i="45" s="1"/>
  <c r="M7" i="44"/>
  <c r="N7" i="44" s="1"/>
  <c r="M3" i="44"/>
  <c r="N3" i="44" s="1"/>
  <c r="B6" i="44"/>
  <c r="M3" i="43"/>
  <c r="N3" i="43" s="1"/>
  <c r="G6" i="43"/>
  <c r="E7" i="43"/>
  <c r="B6" i="43"/>
  <c r="L37" i="1"/>
  <c r="K36" i="1"/>
  <c r="K32" i="1"/>
  <c r="L35" i="1"/>
  <c r="L34" i="1"/>
  <c r="H7" i="1"/>
  <c r="L7" i="1" s="1"/>
  <c r="J13" i="11"/>
  <c r="J13" i="16"/>
  <c r="J13" i="13"/>
  <c r="J13" i="17"/>
  <c r="J13" i="32"/>
  <c r="J13" i="33"/>
  <c r="J13" i="34"/>
  <c r="J13" i="35"/>
  <c r="J13" i="36"/>
  <c r="J13" i="38"/>
  <c r="J13" i="28"/>
  <c r="J13" i="29"/>
  <c r="J13" i="30"/>
  <c r="J13" i="31"/>
  <c r="J13" i="23"/>
  <c r="J13" i="26"/>
  <c r="J13" i="27"/>
  <c r="J13" i="39"/>
  <c r="J13" i="40"/>
  <c r="J13" i="10"/>
  <c r="J13" i="37"/>
  <c r="K15" i="41"/>
  <c r="K16" i="41"/>
  <c r="K17" i="41"/>
  <c r="K18" i="41"/>
  <c r="K19" i="41"/>
  <c r="K20" i="41"/>
  <c r="K21" i="41"/>
  <c r="K22" i="41"/>
  <c r="K23" i="41"/>
  <c r="K24" i="41"/>
  <c r="K25" i="41"/>
  <c r="K26" i="41"/>
  <c r="K27" i="41"/>
  <c r="K28" i="41"/>
  <c r="K29" i="41"/>
  <c r="K30" i="41"/>
  <c r="K31" i="41"/>
  <c r="K32" i="41"/>
  <c r="K33" i="41"/>
  <c r="K34" i="41"/>
  <c r="K35" i="41"/>
  <c r="K36" i="41"/>
  <c r="K37" i="41"/>
  <c r="K38" i="41"/>
  <c r="K39" i="41"/>
  <c r="K40" i="41"/>
  <c r="K41" i="41"/>
  <c r="K42" i="41"/>
  <c r="K43" i="41"/>
  <c r="K14" i="41"/>
  <c r="L59" i="20"/>
  <c r="L60" i="20"/>
  <c r="L61" i="20"/>
  <c r="L62" i="20"/>
  <c r="L63" i="20"/>
  <c r="K59" i="20"/>
  <c r="K60" i="20"/>
  <c r="K61" i="20"/>
  <c r="K62" i="20"/>
  <c r="K63" i="20"/>
  <c r="L58" i="18"/>
  <c r="L59" i="18"/>
  <c r="L60" i="18"/>
  <c r="L61" i="18"/>
  <c r="N76" i="42" l="1"/>
  <c r="Q76" i="42" s="1"/>
  <c r="O74" i="42"/>
  <c r="F36" i="42"/>
  <c r="N36" i="42"/>
  <c r="F75" i="42"/>
  <c r="N75" i="42"/>
  <c r="F74" i="42"/>
  <c r="N74" i="42"/>
  <c r="L22" i="22"/>
  <c r="L21" i="22"/>
  <c r="L20" i="22"/>
  <c r="L19" i="22"/>
  <c r="L18" i="22"/>
  <c r="L17" i="22"/>
  <c r="L16" i="22"/>
  <c r="L15" i="22"/>
  <c r="L14" i="22"/>
  <c r="L14" i="41"/>
  <c r="L22" i="40"/>
  <c r="K22" i="40"/>
  <c r="L21" i="40"/>
  <c r="L20" i="40"/>
  <c r="K20" i="40"/>
  <c r="L19" i="40"/>
  <c r="K19" i="40"/>
  <c r="L18" i="40"/>
  <c r="K18" i="40"/>
  <c r="L17" i="40"/>
  <c r="K17" i="40"/>
  <c r="L16" i="40"/>
  <c r="K16" i="40"/>
  <c r="L15" i="40"/>
  <c r="K15" i="40"/>
  <c r="L14" i="40"/>
  <c r="K14" i="40"/>
  <c r="L50" i="39"/>
  <c r="K50" i="39"/>
  <c r="L49" i="39"/>
  <c r="K49" i="39"/>
  <c r="L48" i="39"/>
  <c r="L47" i="39"/>
  <c r="L46" i="39"/>
  <c r="L45" i="39"/>
  <c r="K45" i="39"/>
  <c r="L44" i="39"/>
  <c r="L43" i="39"/>
  <c r="K43" i="39"/>
  <c r="L42" i="39"/>
  <c r="L41" i="39"/>
  <c r="L40" i="39"/>
  <c r="L39" i="39"/>
  <c r="L38" i="39"/>
  <c r="L37" i="39"/>
  <c r="L36" i="39"/>
  <c r="L35" i="39"/>
  <c r="K35" i="39"/>
  <c r="L34" i="39"/>
  <c r="L33" i="39"/>
  <c r="L32" i="39"/>
  <c r="K32" i="39"/>
  <c r="L31" i="39"/>
  <c r="L30" i="39"/>
  <c r="L29" i="39"/>
  <c r="L28" i="39"/>
  <c r="K28" i="39"/>
  <c r="L27" i="39"/>
  <c r="L26" i="39"/>
  <c r="L25" i="39"/>
  <c r="L24" i="39"/>
  <c r="L23" i="39"/>
  <c r="L22" i="39"/>
  <c r="L21" i="39"/>
  <c r="K21" i="39"/>
  <c r="L20" i="39"/>
  <c r="K20" i="39"/>
  <c r="L19" i="39"/>
  <c r="L18" i="39"/>
  <c r="K18" i="39"/>
  <c r="L17" i="39"/>
  <c r="L16" i="39"/>
  <c r="L15" i="39"/>
  <c r="K15" i="39"/>
  <c r="L14" i="39"/>
  <c r="K14" i="39"/>
  <c r="L29" i="27"/>
  <c r="K29" i="27"/>
  <c r="L28" i="27"/>
  <c r="L27" i="27"/>
  <c r="L26" i="27"/>
  <c r="K26" i="27"/>
  <c r="L25" i="27"/>
  <c r="K25" i="27"/>
  <c r="L24" i="27"/>
  <c r="L23" i="27"/>
  <c r="K23" i="27"/>
  <c r="L22" i="27"/>
  <c r="K22" i="27"/>
  <c r="L21" i="27"/>
  <c r="L20" i="27"/>
  <c r="K20" i="27"/>
  <c r="L19" i="27"/>
  <c r="K19" i="27"/>
  <c r="L18" i="27"/>
  <c r="K18" i="27"/>
  <c r="L17" i="27"/>
  <c r="L16" i="27"/>
  <c r="K16" i="27"/>
  <c r="L15" i="27"/>
  <c r="K15" i="27"/>
  <c r="L14" i="27"/>
  <c r="L27" i="26"/>
  <c r="K27" i="26"/>
  <c r="L26" i="26"/>
  <c r="L25" i="26"/>
  <c r="K25" i="26"/>
  <c r="L24" i="26"/>
  <c r="L23" i="26"/>
  <c r="K23" i="26"/>
  <c r="L22" i="26"/>
  <c r="K22" i="26"/>
  <c r="L21" i="26"/>
  <c r="L20" i="26"/>
  <c r="L19" i="26"/>
  <c r="K19" i="26"/>
  <c r="L18" i="26"/>
  <c r="K18" i="26"/>
  <c r="L17" i="26"/>
  <c r="K17" i="26"/>
  <c r="L16" i="26"/>
  <c r="L15" i="26"/>
  <c r="K15" i="26"/>
  <c r="L14" i="26"/>
  <c r="L49" i="23"/>
  <c r="L48" i="23"/>
  <c r="K48" i="23"/>
  <c r="L47" i="23"/>
  <c r="L46" i="23"/>
  <c r="L45" i="23"/>
  <c r="K45" i="23"/>
  <c r="L44" i="23"/>
  <c r="L43" i="23"/>
  <c r="L42" i="23"/>
  <c r="K42" i="23"/>
  <c r="L41" i="23"/>
  <c r="L40" i="23"/>
  <c r="L39" i="23"/>
  <c r="L38" i="23"/>
  <c r="L37" i="23"/>
  <c r="K37" i="23"/>
  <c r="L36" i="23"/>
  <c r="L35" i="23"/>
  <c r="L34" i="23"/>
  <c r="L33" i="23"/>
  <c r="L32" i="23"/>
  <c r="L31" i="23"/>
  <c r="K31" i="23"/>
  <c r="L30" i="23"/>
  <c r="K30" i="23"/>
  <c r="L29" i="23"/>
  <c r="L28" i="23"/>
  <c r="L27" i="23"/>
  <c r="L26" i="23"/>
  <c r="K26" i="23"/>
  <c r="L25" i="23"/>
  <c r="K25" i="23"/>
  <c r="L24" i="23"/>
  <c r="L23" i="23"/>
  <c r="L22" i="23"/>
  <c r="L21" i="23"/>
  <c r="L20" i="23"/>
  <c r="L19" i="23"/>
  <c r="L18" i="23"/>
  <c r="L17" i="23"/>
  <c r="L16" i="23"/>
  <c r="L15" i="23"/>
  <c r="L14" i="23"/>
  <c r="K14" i="23"/>
  <c r="L41" i="31"/>
  <c r="L40" i="31"/>
  <c r="K40" i="31"/>
  <c r="L39" i="31"/>
  <c r="K39" i="31"/>
  <c r="L38" i="31"/>
  <c r="L37" i="31"/>
  <c r="L36" i="31"/>
  <c r="L35" i="31"/>
  <c r="L34" i="31"/>
  <c r="K34" i="31"/>
  <c r="L33" i="31"/>
  <c r="K33" i="31"/>
  <c r="L32" i="31"/>
  <c r="K32" i="31"/>
  <c r="L31" i="31"/>
  <c r="L30" i="31"/>
  <c r="L29" i="31"/>
  <c r="L28" i="31"/>
  <c r="L27" i="31"/>
  <c r="L26" i="31"/>
  <c r="L25" i="31"/>
  <c r="L24" i="31"/>
  <c r="L23" i="31"/>
  <c r="K23" i="31"/>
  <c r="L22" i="31"/>
  <c r="K22" i="31"/>
  <c r="L21" i="31"/>
  <c r="L20" i="31"/>
  <c r="L19" i="31"/>
  <c r="L18" i="31"/>
  <c r="K18" i="31"/>
  <c r="L17" i="31"/>
  <c r="L16" i="31"/>
  <c r="L15" i="31"/>
  <c r="L14" i="31"/>
  <c r="K14" i="31"/>
  <c r="L39" i="30"/>
  <c r="L38" i="30"/>
  <c r="L37" i="30"/>
  <c r="K37" i="30"/>
  <c r="L36" i="30"/>
  <c r="L35" i="30"/>
  <c r="L34" i="30"/>
  <c r="L33" i="30"/>
  <c r="K33" i="30"/>
  <c r="L32" i="30"/>
  <c r="K32" i="30"/>
  <c r="L31" i="30"/>
  <c r="K31" i="30"/>
  <c r="L30" i="30"/>
  <c r="L29" i="30"/>
  <c r="K29" i="30"/>
  <c r="L28" i="30"/>
  <c r="L27" i="30"/>
  <c r="L26" i="30"/>
  <c r="L25" i="30"/>
  <c r="L24" i="30"/>
  <c r="L23" i="30"/>
  <c r="L22" i="30"/>
  <c r="L21" i="30"/>
  <c r="K21" i="30"/>
  <c r="L20" i="30"/>
  <c r="K20" i="30"/>
  <c r="L19" i="30"/>
  <c r="K19" i="30"/>
  <c r="L18" i="30"/>
  <c r="L17" i="30"/>
  <c r="L16" i="30"/>
  <c r="L15" i="30"/>
  <c r="L14" i="30"/>
  <c r="L38" i="29"/>
  <c r="L37" i="29"/>
  <c r="L36" i="29"/>
  <c r="K36" i="29"/>
  <c r="L35" i="29"/>
  <c r="L34" i="29"/>
  <c r="L33" i="29"/>
  <c r="L32" i="29"/>
  <c r="L31" i="29"/>
  <c r="L30" i="29"/>
  <c r="K30" i="29"/>
  <c r="L29" i="29"/>
  <c r="K29" i="29"/>
  <c r="L28" i="29"/>
  <c r="K28" i="29"/>
  <c r="L27" i="29"/>
  <c r="L26" i="29"/>
  <c r="L25" i="29"/>
  <c r="L24" i="29"/>
  <c r="L23" i="29"/>
  <c r="L22" i="29"/>
  <c r="K22" i="29"/>
  <c r="L21" i="29"/>
  <c r="L20" i="29"/>
  <c r="L19" i="29"/>
  <c r="L18" i="29"/>
  <c r="L17" i="29"/>
  <c r="L16" i="29"/>
  <c r="L15" i="29"/>
  <c r="K15" i="29"/>
  <c r="L14" i="29"/>
  <c r="L36" i="28"/>
  <c r="K36" i="28"/>
  <c r="L35" i="28"/>
  <c r="K35" i="28"/>
  <c r="L34" i="28"/>
  <c r="K34" i="28"/>
  <c r="L33" i="28"/>
  <c r="K33" i="28"/>
  <c r="L32" i="28"/>
  <c r="K32" i="28"/>
  <c r="L31" i="28"/>
  <c r="K31" i="28"/>
  <c r="L30" i="28"/>
  <c r="L29" i="28"/>
  <c r="L28" i="28"/>
  <c r="K28" i="28"/>
  <c r="L27" i="28"/>
  <c r="K27" i="28"/>
  <c r="L26" i="28"/>
  <c r="L25" i="28"/>
  <c r="L24" i="28"/>
  <c r="L23" i="28"/>
  <c r="L22" i="28"/>
  <c r="L21" i="28"/>
  <c r="L20" i="28"/>
  <c r="K20" i="28"/>
  <c r="L19" i="28"/>
  <c r="L18" i="28"/>
  <c r="L17" i="28"/>
  <c r="K17" i="28"/>
  <c r="L16" i="28"/>
  <c r="K16" i="28"/>
  <c r="L15" i="28"/>
  <c r="L14" i="28"/>
  <c r="L33" i="38"/>
  <c r="L32" i="38"/>
  <c r="L31" i="38"/>
  <c r="L30" i="38"/>
  <c r="L29" i="38"/>
  <c r="K29" i="38"/>
  <c r="L28" i="38"/>
  <c r="L27" i="38"/>
  <c r="L26" i="38"/>
  <c r="K26" i="38"/>
  <c r="L25" i="38"/>
  <c r="L24" i="38"/>
  <c r="K24" i="38"/>
  <c r="L23" i="38"/>
  <c r="L22" i="38"/>
  <c r="K22" i="38"/>
  <c r="L21" i="38"/>
  <c r="K21" i="38"/>
  <c r="L20" i="38"/>
  <c r="L19" i="38"/>
  <c r="K19" i="38"/>
  <c r="L18" i="38"/>
  <c r="L17" i="38"/>
  <c r="K17" i="38"/>
  <c r="L16" i="38"/>
  <c r="K16" i="38"/>
  <c r="L15" i="38"/>
  <c r="K15" i="38"/>
  <c r="L14" i="38"/>
  <c r="L37" i="37"/>
  <c r="K37" i="37"/>
  <c r="L36" i="37"/>
  <c r="K36" i="37"/>
  <c r="L35" i="37"/>
  <c r="K35" i="37"/>
  <c r="L34" i="37"/>
  <c r="K34" i="37"/>
  <c r="L33" i="37"/>
  <c r="L32" i="37"/>
  <c r="K32" i="37"/>
  <c r="L31" i="37"/>
  <c r="L30" i="37"/>
  <c r="L29" i="37"/>
  <c r="K29" i="37"/>
  <c r="L28" i="37"/>
  <c r="K28" i="37"/>
  <c r="L27" i="37"/>
  <c r="L26" i="37"/>
  <c r="L25" i="37"/>
  <c r="L24" i="37"/>
  <c r="K24" i="37"/>
  <c r="L23" i="37"/>
  <c r="K23" i="37"/>
  <c r="L22" i="37"/>
  <c r="L21" i="37"/>
  <c r="L20" i="37"/>
  <c r="K20" i="37"/>
  <c r="L19" i="37"/>
  <c r="K19" i="37"/>
  <c r="L18" i="37"/>
  <c r="L17" i="37"/>
  <c r="K17" i="37"/>
  <c r="L16" i="37"/>
  <c r="K16" i="37"/>
  <c r="L15" i="37"/>
  <c r="K15" i="37"/>
  <c r="L14" i="37"/>
  <c r="L20" i="36"/>
  <c r="K20" i="36"/>
  <c r="L19" i="36"/>
  <c r="K19" i="36"/>
  <c r="L18" i="36"/>
  <c r="K18" i="36"/>
  <c r="L17" i="36"/>
  <c r="K17" i="36"/>
  <c r="L16" i="36"/>
  <c r="L15" i="36"/>
  <c r="L14" i="36"/>
  <c r="K14" i="36"/>
  <c r="L58" i="35"/>
  <c r="L57" i="35"/>
  <c r="L56" i="35"/>
  <c r="L55" i="35"/>
  <c r="K55" i="35"/>
  <c r="L54" i="35"/>
  <c r="K54" i="35"/>
  <c r="L53" i="35"/>
  <c r="L52" i="35"/>
  <c r="L51" i="35"/>
  <c r="L50" i="35"/>
  <c r="L49" i="35"/>
  <c r="L48" i="35"/>
  <c r="L47" i="35"/>
  <c r="K47" i="35"/>
  <c r="L46" i="35"/>
  <c r="L45" i="35"/>
  <c r="L44" i="35"/>
  <c r="L43" i="35"/>
  <c r="L42" i="35"/>
  <c r="L41" i="35"/>
  <c r="L40" i="35"/>
  <c r="L39" i="35"/>
  <c r="L38" i="35"/>
  <c r="L37" i="35"/>
  <c r="L36" i="35"/>
  <c r="L35" i="35"/>
  <c r="L34" i="35"/>
  <c r="L33" i="35"/>
  <c r="L32" i="35"/>
  <c r="L31" i="35"/>
  <c r="L30" i="35"/>
  <c r="K30" i="35"/>
  <c r="L29" i="35"/>
  <c r="K29" i="35"/>
  <c r="L28" i="35"/>
  <c r="K28" i="35"/>
  <c r="L27" i="35"/>
  <c r="K27" i="35"/>
  <c r="L26" i="35"/>
  <c r="K26" i="35"/>
  <c r="L25" i="35"/>
  <c r="L24" i="35"/>
  <c r="L23" i="35"/>
  <c r="L22" i="35"/>
  <c r="K22" i="35"/>
  <c r="L21" i="35"/>
  <c r="L20" i="35"/>
  <c r="L19" i="35"/>
  <c r="L18" i="35"/>
  <c r="L17" i="35"/>
  <c r="L16" i="35"/>
  <c r="L15" i="35"/>
  <c r="L14" i="35"/>
  <c r="L27" i="34"/>
  <c r="K27" i="34"/>
  <c r="L26" i="34"/>
  <c r="K26" i="34"/>
  <c r="L25" i="34"/>
  <c r="K25" i="34"/>
  <c r="L24" i="34"/>
  <c r="K24" i="34"/>
  <c r="L23" i="34"/>
  <c r="K23" i="34"/>
  <c r="L22" i="34"/>
  <c r="L21" i="34"/>
  <c r="L20" i="34"/>
  <c r="L19" i="34"/>
  <c r="K19" i="34"/>
  <c r="L18" i="34"/>
  <c r="K18" i="34"/>
  <c r="L17" i="34"/>
  <c r="L16" i="34"/>
  <c r="K16" i="34"/>
  <c r="L15" i="34"/>
  <c r="L14" i="34"/>
  <c r="K14" i="34"/>
  <c r="L32" i="33"/>
  <c r="L31" i="33"/>
  <c r="K31" i="33"/>
  <c r="L30" i="33"/>
  <c r="L29" i="33"/>
  <c r="K29" i="33"/>
  <c r="L28" i="33"/>
  <c r="K28" i="33"/>
  <c r="L27" i="33"/>
  <c r="L26" i="33"/>
  <c r="L25" i="33"/>
  <c r="L24" i="33"/>
  <c r="L23" i="33"/>
  <c r="L22" i="33"/>
  <c r="K22" i="33"/>
  <c r="L21" i="33"/>
  <c r="K21" i="33"/>
  <c r="L20" i="33"/>
  <c r="K20" i="33"/>
  <c r="L19" i="33"/>
  <c r="L18" i="33"/>
  <c r="L17" i="33"/>
  <c r="L16" i="33"/>
  <c r="L15" i="33"/>
  <c r="L14" i="33"/>
  <c r="L25" i="32"/>
  <c r="L23" i="32"/>
  <c r="L22" i="32"/>
  <c r="L21" i="32"/>
  <c r="L20" i="32"/>
  <c r="L19" i="32"/>
  <c r="L17" i="32"/>
  <c r="L16" i="32"/>
  <c r="K15" i="32"/>
  <c r="L14" i="32"/>
  <c r="L39" i="17"/>
  <c r="K39" i="17"/>
  <c r="L38" i="17"/>
  <c r="L37" i="17"/>
  <c r="L36" i="17"/>
  <c r="L35" i="17"/>
  <c r="L34" i="17"/>
  <c r="K34" i="17"/>
  <c r="L33" i="17"/>
  <c r="L32" i="17"/>
  <c r="K32" i="17"/>
  <c r="L31" i="17"/>
  <c r="L30" i="17"/>
  <c r="L29" i="17"/>
  <c r="L28" i="17"/>
  <c r="L27" i="17"/>
  <c r="L26" i="17"/>
  <c r="L25" i="17"/>
  <c r="L24" i="17"/>
  <c r="K24" i="17"/>
  <c r="L23" i="17"/>
  <c r="L22" i="17"/>
  <c r="K22" i="17"/>
  <c r="L21" i="17"/>
  <c r="K21" i="17"/>
  <c r="L20" i="17"/>
  <c r="L19" i="17"/>
  <c r="L18" i="17"/>
  <c r="L17" i="17"/>
  <c r="K17" i="17"/>
  <c r="L16" i="17"/>
  <c r="L15" i="17"/>
  <c r="L14" i="17"/>
  <c r="L14" i="13"/>
  <c r="L16" i="13"/>
  <c r="L17" i="13"/>
  <c r="L18" i="13"/>
  <c r="L37" i="16"/>
  <c r="K37" i="16"/>
  <c r="L36" i="16"/>
  <c r="L35" i="16"/>
  <c r="L34" i="16"/>
  <c r="L33" i="16"/>
  <c r="K33" i="16"/>
  <c r="L32" i="16"/>
  <c r="L31" i="16"/>
  <c r="K31" i="16"/>
  <c r="L30" i="16"/>
  <c r="K30" i="16"/>
  <c r="L29" i="16"/>
  <c r="L28" i="16"/>
  <c r="L27" i="16"/>
  <c r="L26" i="16"/>
  <c r="L25" i="16"/>
  <c r="L24" i="16"/>
  <c r="L23" i="16"/>
  <c r="K23" i="16"/>
  <c r="L22" i="16"/>
  <c r="K22" i="16"/>
  <c r="L21" i="16"/>
  <c r="K21" i="16"/>
  <c r="L20" i="16"/>
  <c r="L19" i="16"/>
  <c r="L18" i="16"/>
  <c r="L17" i="16"/>
  <c r="L16" i="16"/>
  <c r="K16" i="16"/>
  <c r="L15" i="16"/>
  <c r="L14" i="16"/>
  <c r="L48" i="24"/>
  <c r="L47" i="24"/>
  <c r="K47" i="24"/>
  <c r="L46" i="24"/>
  <c r="K46" i="24"/>
  <c r="L45" i="24"/>
  <c r="L44" i="24"/>
  <c r="L43" i="24"/>
  <c r="L42" i="24"/>
  <c r="L41" i="24"/>
  <c r="L40" i="24"/>
  <c r="L39" i="24"/>
  <c r="K39" i="24"/>
  <c r="L38" i="24"/>
  <c r="L37" i="24"/>
  <c r="L36" i="24"/>
  <c r="L35" i="24"/>
  <c r="K35" i="24"/>
  <c r="L34" i="24"/>
  <c r="L33" i="24"/>
  <c r="L32" i="24"/>
  <c r="L31" i="24"/>
  <c r="L30" i="24"/>
  <c r="L29" i="24"/>
  <c r="K29" i="24"/>
  <c r="L28" i="24"/>
  <c r="L27" i="24"/>
  <c r="K27" i="24"/>
  <c r="L26" i="24"/>
  <c r="L25" i="24"/>
  <c r="L24" i="24"/>
  <c r="L23" i="24"/>
  <c r="L22" i="24"/>
  <c r="L21" i="24"/>
  <c r="K21" i="24"/>
  <c r="L20" i="24"/>
  <c r="L19" i="24"/>
  <c r="L18" i="24"/>
  <c r="L17" i="24"/>
  <c r="L16" i="24"/>
  <c r="L15" i="24"/>
  <c r="L14" i="24"/>
  <c r="L58" i="20"/>
  <c r="K58" i="20"/>
  <c r="L57" i="20"/>
  <c r="K57" i="20"/>
  <c r="L56" i="20"/>
  <c r="K56" i="20"/>
  <c r="L55" i="20"/>
  <c r="K55" i="20"/>
  <c r="L54" i="20"/>
  <c r="K54" i="20"/>
  <c r="L53" i="20"/>
  <c r="K53" i="20"/>
  <c r="L52" i="20"/>
  <c r="K52" i="20"/>
  <c r="L51" i="20"/>
  <c r="K51" i="20"/>
  <c r="L50" i="20"/>
  <c r="K50" i="20"/>
  <c r="L49" i="20"/>
  <c r="K49" i="20"/>
  <c r="L48" i="20"/>
  <c r="K48" i="20"/>
  <c r="L47" i="20"/>
  <c r="K47" i="20"/>
  <c r="L46" i="20"/>
  <c r="K46" i="20"/>
  <c r="L45" i="20"/>
  <c r="K45" i="20"/>
  <c r="L44" i="20"/>
  <c r="K44" i="20"/>
  <c r="L43" i="20"/>
  <c r="K43" i="20"/>
  <c r="L42" i="20"/>
  <c r="K42" i="20"/>
  <c r="L41" i="20"/>
  <c r="K41" i="20"/>
  <c r="L40" i="20"/>
  <c r="K40" i="20"/>
  <c r="L39" i="20"/>
  <c r="K39" i="20"/>
  <c r="L38" i="20"/>
  <c r="K38" i="20"/>
  <c r="L37" i="20"/>
  <c r="K37" i="20"/>
  <c r="L36" i="20"/>
  <c r="K36" i="20"/>
  <c r="L35" i="20"/>
  <c r="K35" i="20"/>
  <c r="L34" i="20"/>
  <c r="K34" i="20"/>
  <c r="L33" i="20"/>
  <c r="K33" i="20"/>
  <c r="L32" i="20"/>
  <c r="K32" i="20"/>
  <c r="L31" i="20"/>
  <c r="K31" i="20"/>
  <c r="L30" i="20"/>
  <c r="K30" i="20"/>
  <c r="L29" i="20"/>
  <c r="K29" i="20"/>
  <c r="L28" i="20"/>
  <c r="K28" i="20"/>
  <c r="L27" i="20"/>
  <c r="K27" i="20"/>
  <c r="L26" i="20"/>
  <c r="K26" i="20"/>
  <c r="L25" i="20"/>
  <c r="K25" i="20"/>
  <c r="L24" i="20"/>
  <c r="K24" i="20"/>
  <c r="L23" i="20"/>
  <c r="K23" i="20"/>
  <c r="L22" i="20"/>
  <c r="K22" i="20"/>
  <c r="L21" i="20"/>
  <c r="K21" i="20"/>
  <c r="L20" i="20"/>
  <c r="K20" i="20"/>
  <c r="L19" i="20"/>
  <c r="K19" i="20"/>
  <c r="L18" i="20"/>
  <c r="K18" i="20"/>
  <c r="L17" i="20"/>
  <c r="K17" i="20"/>
  <c r="L16" i="20"/>
  <c r="K16" i="20"/>
  <c r="L15" i="20"/>
  <c r="K15" i="20"/>
  <c r="L14" i="20"/>
  <c r="L22" i="12"/>
  <c r="L21" i="12"/>
  <c r="L20" i="12"/>
  <c r="L18" i="12"/>
  <c r="L16" i="12"/>
  <c r="L15" i="12"/>
  <c r="L57" i="18"/>
  <c r="L55" i="18"/>
  <c r="L54" i="18"/>
  <c r="L53" i="18"/>
  <c r="L52" i="18"/>
  <c r="L51" i="18"/>
  <c r="L50" i="18"/>
  <c r="L49" i="18"/>
  <c r="L48" i="18"/>
  <c r="L47" i="18"/>
  <c r="L46" i="18"/>
  <c r="L45" i="18"/>
  <c r="K45" i="18"/>
  <c r="L44" i="18"/>
  <c r="L43" i="18"/>
  <c r="K43" i="18"/>
  <c r="L42" i="18"/>
  <c r="K42" i="18"/>
  <c r="L41" i="18"/>
  <c r="L40" i="18"/>
  <c r="L39" i="18"/>
  <c r="L37" i="18"/>
  <c r="L36" i="18"/>
  <c r="K36" i="18"/>
  <c r="L35" i="18"/>
  <c r="L34" i="18"/>
  <c r="L33" i="18"/>
  <c r="L32" i="18"/>
  <c r="L31" i="18"/>
  <c r="L30" i="18"/>
  <c r="L29" i="18"/>
  <c r="L28" i="18"/>
  <c r="L27" i="18"/>
  <c r="L26" i="18"/>
  <c r="L25" i="18"/>
  <c r="L24" i="18"/>
  <c r="K24" i="18"/>
  <c r="L23" i="18"/>
  <c r="L22" i="18"/>
  <c r="L21" i="18"/>
  <c r="L20" i="18"/>
  <c r="L19" i="18"/>
  <c r="K19" i="18"/>
  <c r="L18" i="18"/>
  <c r="L17" i="18"/>
  <c r="L16" i="18"/>
  <c r="K16" i="18"/>
  <c r="L15" i="18"/>
  <c r="K15" i="18"/>
  <c r="L14" i="18"/>
  <c r="L46" i="19"/>
  <c r="K46" i="19"/>
  <c r="L45" i="19"/>
  <c r="L44" i="19"/>
  <c r="L43" i="19"/>
  <c r="L42" i="19"/>
  <c r="L41" i="19"/>
  <c r="L40" i="19"/>
  <c r="L39" i="19"/>
  <c r="L38" i="19"/>
  <c r="L37" i="19"/>
  <c r="K37" i="19"/>
  <c r="L36" i="19"/>
  <c r="L35" i="19"/>
  <c r="L34" i="19"/>
  <c r="L33" i="19"/>
  <c r="L32" i="19"/>
  <c r="L31" i="19"/>
  <c r="L30" i="19"/>
  <c r="L29" i="19"/>
  <c r="K29" i="19"/>
  <c r="L28" i="19"/>
  <c r="K28" i="19"/>
  <c r="L27" i="19"/>
  <c r="K27" i="19"/>
  <c r="L26" i="19"/>
  <c r="L25" i="19"/>
  <c r="K25" i="19"/>
  <c r="L24" i="19"/>
  <c r="L23" i="19"/>
  <c r="K23" i="19"/>
  <c r="L22" i="19"/>
  <c r="L21" i="19"/>
  <c r="L20" i="19"/>
  <c r="L19" i="19"/>
  <c r="L18" i="19"/>
  <c r="K18" i="19"/>
  <c r="L17" i="19"/>
  <c r="L16" i="19"/>
  <c r="L15" i="19"/>
  <c r="L14" i="19"/>
  <c r="L35" i="21"/>
  <c r="L34" i="21"/>
  <c r="L33" i="21"/>
  <c r="L32" i="21"/>
  <c r="L31" i="21"/>
  <c r="L30" i="21"/>
  <c r="L29" i="21"/>
  <c r="L28" i="21"/>
  <c r="L27" i="21"/>
  <c r="L26" i="21"/>
  <c r="L25" i="21"/>
  <c r="L24" i="21"/>
  <c r="L23" i="21"/>
  <c r="L22" i="21"/>
  <c r="L21" i="21"/>
  <c r="K21" i="21"/>
  <c r="L20" i="21"/>
  <c r="K20" i="21"/>
  <c r="L19" i="21"/>
  <c r="L18" i="21"/>
  <c r="L17" i="21"/>
  <c r="L16" i="21"/>
  <c r="K16" i="21"/>
  <c r="L15" i="21"/>
  <c r="L14" i="21"/>
  <c r="L38" i="25"/>
  <c r="L37" i="25"/>
  <c r="L36" i="25"/>
  <c r="L35" i="25"/>
  <c r="L34" i="25"/>
  <c r="L33" i="25"/>
  <c r="L32" i="25"/>
  <c r="L31" i="25"/>
  <c r="L30" i="25"/>
  <c r="L29" i="25"/>
  <c r="L28" i="25"/>
  <c r="L27" i="25"/>
  <c r="L26" i="25"/>
  <c r="L25" i="25"/>
  <c r="L24" i="25"/>
  <c r="L23" i="25"/>
  <c r="L22" i="25"/>
  <c r="L21" i="25"/>
  <c r="L20" i="25"/>
  <c r="L19" i="25"/>
  <c r="L18" i="25"/>
  <c r="L17" i="25"/>
  <c r="L16" i="25"/>
  <c r="K15" i="25"/>
  <c r="L30" i="1"/>
  <c r="L29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30" i="15"/>
  <c r="L29" i="15"/>
  <c r="L28" i="15"/>
  <c r="L27" i="15"/>
  <c r="L26" i="15"/>
  <c r="L25" i="15"/>
  <c r="L24" i="15"/>
  <c r="L23" i="15"/>
  <c r="L22" i="15"/>
  <c r="L21" i="15"/>
  <c r="L20" i="15"/>
  <c r="L19" i="15"/>
  <c r="L18" i="15"/>
  <c r="L17" i="15"/>
  <c r="L16" i="15"/>
  <c r="L15" i="15"/>
  <c r="L14" i="15"/>
  <c r="L23" i="14"/>
  <c r="L22" i="14"/>
  <c r="L21" i="14"/>
  <c r="L20" i="14"/>
  <c r="L19" i="14"/>
  <c r="L18" i="14"/>
  <c r="L17" i="14"/>
  <c r="L16" i="14"/>
  <c r="L15" i="14"/>
  <c r="L14" i="14"/>
  <c r="R36" i="42" l="1"/>
  <c r="Q36" i="42"/>
  <c r="R74" i="42"/>
  <c r="Q74" i="42"/>
  <c r="R75" i="42"/>
  <c r="Q75" i="42"/>
  <c r="L18" i="32"/>
  <c r="L15" i="32"/>
  <c r="K15" i="22"/>
  <c r="K25" i="25"/>
  <c r="L24" i="32"/>
  <c r="K20" i="32"/>
  <c r="K22" i="32"/>
  <c r="K24" i="25"/>
  <c r="L15" i="25"/>
  <c r="K15" i="1"/>
  <c r="K17" i="1"/>
  <c r="K25" i="1"/>
  <c r="L14" i="1"/>
  <c r="K22" i="1"/>
  <c r="K30" i="1"/>
  <c r="K30" i="15"/>
  <c r="B2" i="33" l="1"/>
  <c r="H6" i="33" s="1"/>
  <c r="B2" i="34"/>
  <c r="H2" i="34" s="1"/>
  <c r="B2" i="35"/>
  <c r="B6" i="35" s="1"/>
  <c r="B2" i="36"/>
  <c r="B6" i="36" s="1"/>
  <c r="B2" i="37"/>
  <c r="B6" i="37" s="1"/>
  <c r="B2" i="38"/>
  <c r="B6" i="38" s="1"/>
  <c r="B2" i="28"/>
  <c r="H6" i="28" s="1"/>
  <c r="B2" i="29"/>
  <c r="H2" i="29" s="1"/>
  <c r="B2" i="30"/>
  <c r="B6" i="30" s="1"/>
  <c r="B2" i="31"/>
  <c r="B6" i="31" s="1"/>
  <c r="B2" i="23"/>
  <c r="B6" i="23" s="1"/>
  <c r="B2" i="26"/>
  <c r="B6" i="26" s="1"/>
  <c r="B2" i="27"/>
  <c r="H6" i="27" s="1"/>
  <c r="B2" i="39"/>
  <c r="H2" i="39" s="1"/>
  <c r="B2" i="40"/>
  <c r="B6" i="40" s="1"/>
  <c r="B2" i="41"/>
  <c r="B6" i="41" s="1"/>
  <c r="B2" i="32"/>
  <c r="B2" i="11"/>
  <c r="B2" i="15"/>
  <c r="B2" i="1"/>
  <c r="B2" i="25"/>
  <c r="B2" i="22"/>
  <c r="B2" i="21"/>
  <c r="B2" i="19"/>
  <c r="B2" i="18"/>
  <c r="B2" i="12"/>
  <c r="B2" i="20"/>
  <c r="B2" i="24"/>
  <c r="B2" i="16"/>
  <c r="B2" i="13"/>
  <c r="B2" i="17"/>
  <c r="B2" i="14"/>
  <c r="J6" i="15"/>
  <c r="J6" i="1"/>
  <c r="J6" i="25"/>
  <c r="J6" i="22"/>
  <c r="J6" i="21"/>
  <c r="J6" i="19"/>
  <c r="J6" i="18"/>
  <c r="J6" i="12"/>
  <c r="J6" i="20"/>
  <c r="J6" i="24"/>
  <c r="J6" i="16"/>
  <c r="J6" i="13"/>
  <c r="J6" i="17"/>
  <c r="J6" i="14"/>
  <c r="J2" i="15"/>
  <c r="J2" i="1"/>
  <c r="J2" i="25"/>
  <c r="J2" i="22"/>
  <c r="J2" i="21"/>
  <c r="J2" i="19"/>
  <c r="J2" i="18"/>
  <c r="J2" i="12"/>
  <c r="J2" i="20"/>
  <c r="J2" i="24"/>
  <c r="J2" i="16"/>
  <c r="J2" i="13"/>
  <c r="J2" i="17"/>
  <c r="J2" i="14"/>
  <c r="D6" i="15"/>
  <c r="D6" i="1"/>
  <c r="D6" i="25"/>
  <c r="D6" i="22"/>
  <c r="D6" i="21"/>
  <c r="D6" i="19"/>
  <c r="D6" i="18"/>
  <c r="D6" i="12"/>
  <c r="D6" i="20"/>
  <c r="D6" i="24"/>
  <c r="D6" i="16"/>
  <c r="D6" i="13"/>
  <c r="D6" i="17"/>
  <c r="D6" i="14"/>
  <c r="B6" i="1" l="1"/>
  <c r="H6" i="1" s="1"/>
  <c r="H2" i="1"/>
  <c r="B6" i="15"/>
  <c r="H6" i="15" s="1"/>
  <c r="H2" i="15"/>
  <c r="B6" i="25"/>
  <c r="H6" i="25" s="1"/>
  <c r="H2" i="25"/>
  <c r="B6" i="16"/>
  <c r="H6" i="16" s="1"/>
  <c r="H2" i="16"/>
  <c r="B6" i="21"/>
  <c r="H6" i="21" s="1"/>
  <c r="H2" i="21"/>
  <c r="B6" i="32"/>
  <c r="H6" i="32" s="1"/>
  <c r="H2" i="32"/>
  <c r="B6" i="19"/>
  <c r="H6" i="19" s="1"/>
  <c r="H2" i="19"/>
  <c r="B6" i="24"/>
  <c r="H6" i="24" s="1"/>
  <c r="H2" i="24"/>
  <c r="B6" i="22"/>
  <c r="H6" i="22" s="1"/>
  <c r="H2" i="22"/>
  <c r="B6" i="13"/>
  <c r="H6" i="13" s="1"/>
  <c r="H2" i="13"/>
  <c r="B6" i="20"/>
  <c r="H6" i="20" s="1"/>
  <c r="H2" i="20"/>
  <c r="B6" i="12"/>
  <c r="H6" i="12" s="1"/>
  <c r="H2" i="12"/>
  <c r="B6" i="17"/>
  <c r="H6" i="17" s="1"/>
  <c r="H2" i="17"/>
  <c r="B6" i="18"/>
  <c r="H6" i="18" s="1"/>
  <c r="H2" i="18"/>
  <c r="B6" i="14"/>
  <c r="H6" i="14"/>
  <c r="H2" i="14"/>
  <c r="H6" i="11"/>
  <c r="H2" i="11"/>
  <c r="B6" i="11"/>
  <c r="B6" i="33"/>
  <c r="B6" i="28"/>
  <c r="H2" i="33"/>
  <c r="H2" i="27"/>
  <c r="H6" i="26"/>
  <c r="B6" i="39"/>
  <c r="H2" i="26"/>
  <c r="H6" i="23"/>
  <c r="B6" i="27"/>
  <c r="H2" i="28"/>
  <c r="H6" i="38"/>
  <c r="B6" i="29"/>
  <c r="H2" i="38"/>
  <c r="H6" i="37"/>
  <c r="B6" i="34"/>
  <c r="H2" i="23"/>
  <c r="H2" i="37"/>
  <c r="H6" i="41"/>
  <c r="H6" i="31"/>
  <c r="H6" i="36"/>
  <c r="H2" i="41"/>
  <c r="H2" i="31"/>
  <c r="H2" i="36"/>
  <c r="H6" i="40"/>
  <c r="H6" i="30"/>
  <c r="H6" i="35"/>
  <c r="H2" i="40"/>
  <c r="H2" i="30"/>
  <c r="H2" i="35"/>
  <c r="H6" i="39"/>
  <c r="H6" i="29"/>
  <c r="H6" i="34"/>
  <c r="P7" i="11" l="1"/>
  <c r="P3" i="11"/>
  <c r="J6" i="11"/>
  <c r="J2" i="11"/>
  <c r="D6" i="11"/>
  <c r="J66" i="42" l="1"/>
  <c r="D66" i="42"/>
  <c r="I52" i="42" l="1"/>
  <c r="V19" i="42"/>
  <c r="V3" i="42"/>
  <c r="V4" i="42"/>
  <c r="V6" i="42"/>
  <c r="V7" i="42"/>
  <c r="V8" i="42"/>
  <c r="V9" i="42"/>
  <c r="V10" i="42"/>
  <c r="V11" i="42"/>
  <c r="V12" i="42"/>
  <c r="V13" i="42"/>
  <c r="V14" i="42"/>
  <c r="V15" i="42"/>
  <c r="V16" i="42"/>
  <c r="V17" i="42"/>
  <c r="V20" i="42"/>
  <c r="V21" i="42"/>
  <c r="V22" i="42"/>
  <c r="V23" i="42"/>
  <c r="V24" i="42"/>
  <c r="V25" i="42"/>
  <c r="V26" i="42"/>
  <c r="V27" i="42"/>
  <c r="V28" i="42"/>
  <c r="V29" i="42"/>
  <c r="V30" i="42"/>
  <c r="V31" i="42"/>
  <c r="V32" i="42"/>
  <c r="V33" i="42"/>
  <c r="V34" i="42"/>
  <c r="D42" i="42"/>
  <c r="J42" i="42"/>
  <c r="D43" i="42"/>
  <c r="J43" i="42"/>
  <c r="D44" i="42"/>
  <c r="J44" i="42"/>
  <c r="D45" i="42"/>
  <c r="J45" i="42"/>
  <c r="D46" i="42"/>
  <c r="J46" i="42"/>
  <c r="D47" i="42"/>
  <c r="J47" i="42"/>
  <c r="D48" i="42"/>
  <c r="J48" i="42"/>
  <c r="D49" i="42"/>
  <c r="J49" i="42"/>
  <c r="D50" i="42"/>
  <c r="J50" i="42"/>
  <c r="D51" i="42"/>
  <c r="J51" i="42"/>
  <c r="D52" i="42"/>
  <c r="J52" i="42"/>
  <c r="D53" i="42"/>
  <c r="J53" i="42"/>
  <c r="D54" i="42"/>
  <c r="J54" i="42"/>
  <c r="D55" i="42"/>
  <c r="J55" i="42"/>
  <c r="D56" i="42"/>
  <c r="J56" i="42"/>
  <c r="D57" i="42"/>
  <c r="J57" i="42"/>
  <c r="D58" i="42"/>
  <c r="J58" i="42"/>
  <c r="D59" i="42"/>
  <c r="J59" i="42"/>
  <c r="D60" i="42"/>
  <c r="J60" i="42"/>
  <c r="D61" i="42"/>
  <c r="J61" i="42"/>
  <c r="D62" i="42"/>
  <c r="J62" i="42"/>
  <c r="D63" i="42"/>
  <c r="J63" i="42"/>
  <c r="D64" i="42"/>
  <c r="J64" i="42"/>
  <c r="D65" i="42"/>
  <c r="J65" i="42"/>
  <c r="D67" i="42"/>
  <c r="J67" i="42"/>
  <c r="D68" i="42"/>
  <c r="J68" i="42"/>
  <c r="D69" i="42"/>
  <c r="J69" i="42"/>
  <c r="D70" i="42"/>
  <c r="J70" i="42"/>
  <c r="D71" i="42"/>
  <c r="J71" i="42"/>
  <c r="D72" i="42"/>
  <c r="J72" i="42"/>
  <c r="D73" i="42"/>
  <c r="J73" i="42"/>
  <c r="H41" i="42"/>
  <c r="B41" i="42"/>
  <c r="H2" i="42"/>
  <c r="B2" i="42"/>
  <c r="I22" i="42"/>
  <c r="C22" i="42"/>
  <c r="D18" i="42"/>
  <c r="J18" i="42"/>
  <c r="D19" i="42"/>
  <c r="J19" i="42"/>
  <c r="D20" i="42"/>
  <c r="J20" i="42"/>
  <c r="D21" i="42"/>
  <c r="J21" i="42"/>
  <c r="D22" i="42"/>
  <c r="J22" i="42"/>
  <c r="D23" i="42"/>
  <c r="J23" i="42"/>
  <c r="D24" i="42"/>
  <c r="J24" i="42"/>
  <c r="D25" i="42"/>
  <c r="J25" i="42"/>
  <c r="D26" i="42"/>
  <c r="J26" i="42"/>
  <c r="D27" i="42"/>
  <c r="J27" i="42"/>
  <c r="D28" i="42"/>
  <c r="J28" i="42"/>
  <c r="D29" i="42"/>
  <c r="J29" i="42"/>
  <c r="D30" i="42"/>
  <c r="J30" i="42"/>
  <c r="D31" i="42"/>
  <c r="J31" i="42"/>
  <c r="D32" i="42"/>
  <c r="J32" i="42"/>
  <c r="D33" i="42"/>
  <c r="J33" i="42"/>
  <c r="D34" i="42"/>
  <c r="J34" i="42"/>
  <c r="D17" i="42"/>
  <c r="J17" i="42"/>
  <c r="D16" i="42"/>
  <c r="J16" i="42"/>
  <c r="D15" i="42"/>
  <c r="J15" i="42"/>
  <c r="D14" i="42"/>
  <c r="J14" i="42"/>
  <c r="D13" i="42"/>
  <c r="J13" i="42"/>
  <c r="D12" i="42"/>
  <c r="J12" i="42"/>
  <c r="D11" i="42"/>
  <c r="J11" i="42"/>
  <c r="D10" i="42"/>
  <c r="J10" i="42"/>
  <c r="D9" i="42"/>
  <c r="J9" i="42"/>
  <c r="D8" i="42"/>
  <c r="J8" i="42"/>
  <c r="D7" i="42"/>
  <c r="J7" i="42"/>
  <c r="D6" i="42"/>
  <c r="J6" i="42"/>
  <c r="D5" i="42"/>
  <c r="J5" i="42"/>
  <c r="D4" i="42"/>
  <c r="J4" i="42"/>
  <c r="J3" i="42"/>
  <c r="D3" i="42"/>
  <c r="O7" i="41"/>
  <c r="P73" i="42" s="1"/>
  <c r="I73" i="42"/>
  <c r="C73" i="42"/>
  <c r="O3" i="41"/>
  <c r="P34" i="42" s="1"/>
  <c r="I34" i="42"/>
  <c r="C34" i="42"/>
  <c r="O7" i="40"/>
  <c r="P72" i="42" s="1"/>
  <c r="I72" i="42"/>
  <c r="C72" i="42"/>
  <c r="O3" i="40"/>
  <c r="P33" i="42" s="1"/>
  <c r="I33" i="42"/>
  <c r="C33" i="42"/>
  <c r="O7" i="39"/>
  <c r="P71" i="42" s="1"/>
  <c r="I71" i="42"/>
  <c r="C71" i="42"/>
  <c r="O3" i="39"/>
  <c r="P32" i="42" s="1"/>
  <c r="I32" i="42"/>
  <c r="C32" i="42"/>
  <c r="O7" i="38"/>
  <c r="P63" i="42" s="1"/>
  <c r="I63" i="42"/>
  <c r="C63" i="42"/>
  <c r="O3" i="38"/>
  <c r="P24" i="42" s="1"/>
  <c r="I24" i="42"/>
  <c r="C24" i="42"/>
  <c r="O7" i="37"/>
  <c r="P62" i="42" s="1"/>
  <c r="I62" i="42"/>
  <c r="C62" i="42"/>
  <c r="O3" i="37"/>
  <c r="P23" i="42" s="1"/>
  <c r="I23" i="42"/>
  <c r="C23" i="42"/>
  <c r="O7" i="36"/>
  <c r="P61" i="42" s="1"/>
  <c r="I61" i="42"/>
  <c r="C61" i="42"/>
  <c r="O3" i="36"/>
  <c r="P22" i="42" s="1"/>
  <c r="O7" i="35"/>
  <c r="P60" i="42" s="1"/>
  <c r="I60" i="42"/>
  <c r="C60" i="42"/>
  <c r="O3" i="35"/>
  <c r="P21" i="42" s="1"/>
  <c r="I21" i="42"/>
  <c r="C21" i="42"/>
  <c r="O7" i="34"/>
  <c r="P59" i="42" s="1"/>
  <c r="I59" i="42"/>
  <c r="C59" i="42"/>
  <c r="O3" i="34"/>
  <c r="P20" i="42" s="1"/>
  <c r="I20" i="42"/>
  <c r="C20" i="42"/>
  <c r="O7" i="33"/>
  <c r="P58" i="42" s="1"/>
  <c r="I58" i="42"/>
  <c r="C58" i="42"/>
  <c r="O3" i="33"/>
  <c r="P19" i="42" s="1"/>
  <c r="I19" i="42"/>
  <c r="C19" i="42"/>
  <c r="O7" i="32"/>
  <c r="P57" i="42" s="1"/>
  <c r="I57" i="42"/>
  <c r="C57" i="42"/>
  <c r="O3" i="32"/>
  <c r="P18" i="42" s="1"/>
  <c r="I18" i="42"/>
  <c r="C18" i="42"/>
  <c r="O7" i="31"/>
  <c r="I67" i="42"/>
  <c r="C67" i="42"/>
  <c r="O3" i="31"/>
  <c r="P28" i="42" s="1"/>
  <c r="I28" i="42"/>
  <c r="C28" i="42"/>
  <c r="O7" i="30"/>
  <c r="P66" i="42" s="1"/>
  <c r="I66" i="42"/>
  <c r="C66" i="42"/>
  <c r="O3" i="30"/>
  <c r="P27" i="42" s="1"/>
  <c r="I27" i="42"/>
  <c r="C27" i="42"/>
  <c r="O7" i="29"/>
  <c r="P65" i="42" s="1"/>
  <c r="I65" i="42"/>
  <c r="C65" i="42"/>
  <c r="O3" i="29"/>
  <c r="P26" i="42" s="1"/>
  <c r="I26" i="42"/>
  <c r="C26" i="42"/>
  <c r="O7" i="28"/>
  <c r="P64" i="42" s="1"/>
  <c r="I64" i="42"/>
  <c r="C64" i="42"/>
  <c r="O3" i="28"/>
  <c r="P25" i="42" s="1"/>
  <c r="I25" i="42"/>
  <c r="C25" i="42"/>
  <c r="O7" i="27"/>
  <c r="P70" i="42" s="1"/>
  <c r="I70" i="42"/>
  <c r="C70" i="42"/>
  <c r="O3" i="27"/>
  <c r="P31" i="42" s="1"/>
  <c r="I31" i="42"/>
  <c r="C31" i="42"/>
  <c r="O7" i="26"/>
  <c r="P69" i="42" s="1"/>
  <c r="I69" i="42"/>
  <c r="C69" i="42"/>
  <c r="O3" i="26"/>
  <c r="P30" i="42" s="1"/>
  <c r="I30" i="42"/>
  <c r="C30" i="42"/>
  <c r="O7" i="25"/>
  <c r="I46" i="42"/>
  <c r="C46" i="42"/>
  <c r="O3" i="25"/>
  <c r="P7" i="42" s="1"/>
  <c r="I7" i="42"/>
  <c r="C7" i="42"/>
  <c r="O7" i="24"/>
  <c r="P53" i="42" s="1"/>
  <c r="I53" i="42"/>
  <c r="C53" i="42"/>
  <c r="O3" i="24"/>
  <c r="P14" i="42" s="1"/>
  <c r="I14" i="42"/>
  <c r="C14" i="42"/>
  <c r="O7" i="23"/>
  <c r="P68" i="42" s="1"/>
  <c r="I68" i="42"/>
  <c r="C68" i="42"/>
  <c r="O3" i="23"/>
  <c r="P29" i="42" s="1"/>
  <c r="I29" i="42"/>
  <c r="C29" i="42"/>
  <c r="O7" i="22"/>
  <c r="P47" i="42" s="1"/>
  <c r="I47" i="42"/>
  <c r="C47" i="42"/>
  <c r="O3" i="22"/>
  <c r="I8" i="42"/>
  <c r="C8" i="42"/>
  <c r="O7" i="21"/>
  <c r="P48" i="42" s="1"/>
  <c r="I48" i="42"/>
  <c r="C48" i="42"/>
  <c r="O3" i="21"/>
  <c r="P9" i="42" s="1"/>
  <c r="I9" i="42"/>
  <c r="C9" i="42"/>
  <c r="O7" i="20"/>
  <c r="P52" i="42" s="1"/>
  <c r="C52" i="42"/>
  <c r="O3" i="20"/>
  <c r="P13" i="42" s="1"/>
  <c r="I13" i="42"/>
  <c r="C13" i="42"/>
  <c r="O7" i="19"/>
  <c r="P49" i="42" s="1"/>
  <c r="I49" i="42"/>
  <c r="C49" i="42"/>
  <c r="O3" i="19"/>
  <c r="P10" i="42" s="1"/>
  <c r="I10" i="42"/>
  <c r="C10" i="42"/>
  <c r="O7" i="18"/>
  <c r="P50" i="42" s="1"/>
  <c r="I50" i="42"/>
  <c r="C50" i="42"/>
  <c r="O3" i="18"/>
  <c r="P11" i="42" s="1"/>
  <c r="I11" i="42"/>
  <c r="C11" i="42"/>
  <c r="O7" i="17"/>
  <c r="P56" i="42" s="1"/>
  <c r="I56" i="42"/>
  <c r="C56" i="42"/>
  <c r="O3" i="17"/>
  <c r="P17" i="42" s="1"/>
  <c r="I17" i="42"/>
  <c r="C17" i="42"/>
  <c r="O7" i="16"/>
  <c r="P54" i="42" s="1"/>
  <c r="I54" i="42"/>
  <c r="C54" i="42"/>
  <c r="O3" i="16"/>
  <c r="P15" i="42" s="1"/>
  <c r="I15" i="42"/>
  <c r="C15" i="42"/>
  <c r="O7" i="15"/>
  <c r="P44" i="42" s="1"/>
  <c r="I44" i="42"/>
  <c r="C44" i="42"/>
  <c r="O3" i="15"/>
  <c r="P5" i="42" s="1"/>
  <c r="I5" i="42"/>
  <c r="C5" i="42"/>
  <c r="B11" i="14"/>
  <c r="O7" i="14"/>
  <c r="P43" i="42" s="1"/>
  <c r="I43" i="42"/>
  <c r="C43" i="42"/>
  <c r="O3" i="14"/>
  <c r="P4" i="42" s="1"/>
  <c r="I4" i="42"/>
  <c r="C4" i="42"/>
  <c r="D11" i="13"/>
  <c r="W16" i="42" s="1"/>
  <c r="O7" i="13"/>
  <c r="P55" i="42" s="1"/>
  <c r="I55" i="42"/>
  <c r="C55" i="42"/>
  <c r="O3" i="13"/>
  <c r="P16" i="42" s="1"/>
  <c r="I16" i="42"/>
  <c r="C16" i="42"/>
  <c r="D11" i="12"/>
  <c r="W12" i="42" s="1"/>
  <c r="O7" i="12"/>
  <c r="P51" i="42" s="1"/>
  <c r="I51" i="42"/>
  <c r="C51" i="42"/>
  <c r="O3" i="12"/>
  <c r="P12" i="42" s="1"/>
  <c r="I12" i="42"/>
  <c r="C12" i="42"/>
  <c r="O52" i="42" l="1"/>
  <c r="O62" i="42"/>
  <c r="O73" i="42"/>
  <c r="O71" i="42"/>
  <c r="O44" i="42"/>
  <c r="O56" i="42"/>
  <c r="O50" i="42"/>
  <c r="O49" i="42"/>
  <c r="O54" i="42"/>
  <c r="O22" i="42"/>
  <c r="O9" i="42"/>
  <c r="O8" i="42"/>
  <c r="O29" i="42"/>
  <c r="O14" i="42"/>
  <c r="O7" i="42"/>
  <c r="O30" i="42"/>
  <c r="O31" i="42"/>
  <c r="O25" i="42"/>
  <c r="O26" i="42"/>
  <c r="O27" i="42"/>
  <c r="O28" i="42"/>
  <c r="O18" i="42"/>
  <c r="O19" i="42"/>
  <c r="O20" i="42"/>
  <c r="O21" i="42"/>
  <c r="O12" i="42"/>
  <c r="O23" i="42"/>
  <c r="O24" i="42"/>
  <c r="O32" i="42"/>
  <c r="O33" i="42"/>
  <c r="O55" i="42"/>
  <c r="O43" i="42"/>
  <c r="O47" i="42"/>
  <c r="O53" i="42"/>
  <c r="O69" i="42"/>
  <c r="O64" i="42"/>
  <c r="O66" i="42"/>
  <c r="O57" i="42"/>
  <c r="O59" i="42"/>
  <c r="O5" i="42"/>
  <c r="O17" i="42"/>
  <c r="O10" i="42"/>
  <c r="O51" i="42"/>
  <c r="O48" i="42"/>
  <c r="O68" i="42"/>
  <c r="O46" i="42"/>
  <c r="O70" i="42"/>
  <c r="O65" i="42"/>
  <c r="O67" i="42"/>
  <c r="O58" i="42"/>
  <c r="O60" i="42"/>
  <c r="O61" i="42"/>
  <c r="O63" i="42"/>
  <c r="O72" i="42"/>
  <c r="O4" i="42"/>
  <c r="O34" i="42"/>
  <c r="O16" i="42"/>
  <c r="O15" i="42"/>
  <c r="O11" i="42"/>
  <c r="O13" i="42"/>
  <c r="D37" i="42"/>
  <c r="D11" i="14"/>
  <c r="W4" i="42" s="1"/>
  <c r="E11" i="14"/>
  <c r="J37" i="42"/>
  <c r="J77" i="42"/>
  <c r="D77" i="42"/>
  <c r="D11" i="40"/>
  <c r="W33" i="42" s="1"/>
  <c r="D11" i="18"/>
  <c r="W11" i="42" s="1"/>
  <c r="D11" i="30"/>
  <c r="W27" i="42" s="1"/>
  <c r="B11" i="33"/>
  <c r="D11" i="26"/>
  <c r="W30" i="42" s="1"/>
  <c r="D11" i="34"/>
  <c r="W20" i="42" s="1"/>
  <c r="X5" i="42"/>
  <c r="D11" i="21"/>
  <c r="W9" i="42" s="1"/>
  <c r="D11" i="37"/>
  <c r="W23" i="42" s="1"/>
  <c r="D11" i="39"/>
  <c r="W32" i="42" s="1"/>
  <c r="D11" i="41"/>
  <c r="W34" i="42" s="1"/>
  <c r="D11" i="22"/>
  <c r="W8" i="42" s="1"/>
  <c r="D11" i="28"/>
  <c r="W25" i="42" s="1"/>
  <c r="D11" i="20"/>
  <c r="W13" i="42" s="1"/>
  <c r="D11" i="17"/>
  <c r="W17" i="42" s="1"/>
  <c r="D11" i="23"/>
  <c r="W29" i="42" s="1"/>
  <c r="D11" i="24"/>
  <c r="W14" i="42" s="1"/>
  <c r="D11" i="25"/>
  <c r="W7" i="42" s="1"/>
  <c r="D11" i="27"/>
  <c r="W31" i="42" s="1"/>
  <c r="D11" i="29"/>
  <c r="W26" i="42" s="1"/>
  <c r="D11" i="31"/>
  <c r="W28" i="42" s="1"/>
  <c r="D11" i="35"/>
  <c r="W21" i="42" s="1"/>
  <c r="D11" i="16"/>
  <c r="W15" i="42" s="1"/>
  <c r="D11" i="19"/>
  <c r="W10" i="42" s="1"/>
  <c r="C11" i="32"/>
  <c r="E11" i="32" s="1"/>
  <c r="D11" i="36"/>
  <c r="W22" i="42" s="1"/>
  <c r="D11" i="38"/>
  <c r="W24" i="42" s="1"/>
  <c r="U32" i="42"/>
  <c r="X32" i="42" s="1"/>
  <c r="U33" i="42"/>
  <c r="X33" i="42" s="1"/>
  <c r="U21" i="42"/>
  <c r="X21" i="42" s="1"/>
  <c r="U16" i="42"/>
  <c r="X16" i="42" s="1"/>
  <c r="U12" i="42"/>
  <c r="X12" i="42" s="1"/>
  <c r="U4" i="42"/>
  <c r="X4" i="42" s="1"/>
  <c r="P67" i="42"/>
  <c r="P8" i="42"/>
  <c r="P46" i="42"/>
  <c r="D11" i="33" l="1"/>
  <c r="W19" i="42" s="1"/>
  <c r="E11" i="33"/>
  <c r="V18" i="42"/>
  <c r="V37" i="42" s="1"/>
  <c r="D11" i="32"/>
  <c r="W18" i="42" s="1"/>
  <c r="U25" i="42"/>
  <c r="X25" i="42" s="1"/>
  <c r="U13" i="42"/>
  <c r="X13" i="42" s="1"/>
  <c r="U11" i="42"/>
  <c r="X11" i="42" s="1"/>
  <c r="U27" i="42"/>
  <c r="X27" i="42" s="1"/>
  <c r="U9" i="42"/>
  <c r="X9" i="42" s="1"/>
  <c r="U24" i="42"/>
  <c r="X24" i="42" s="1"/>
  <c r="U26" i="42"/>
  <c r="X26" i="42" s="1"/>
  <c r="U29" i="42"/>
  <c r="X29" i="42" s="1"/>
  <c r="U19" i="42"/>
  <c r="X19" i="42" s="1"/>
  <c r="U31" i="42"/>
  <c r="X31" i="42" s="1"/>
  <c r="U30" i="42"/>
  <c r="X30" i="42" s="1"/>
  <c r="U14" i="42"/>
  <c r="X14" i="42" s="1"/>
  <c r="U15" i="42"/>
  <c r="X15" i="42" s="1"/>
  <c r="U34" i="42"/>
  <c r="X34" i="42" s="1"/>
  <c r="U8" i="42"/>
  <c r="X8" i="42" s="1"/>
  <c r="U7" i="42"/>
  <c r="X7" i="42" s="1"/>
  <c r="U28" i="42"/>
  <c r="X28" i="42" s="1"/>
  <c r="U23" i="42"/>
  <c r="X23" i="42" s="1"/>
  <c r="U10" i="42"/>
  <c r="X10" i="42" s="1"/>
  <c r="U20" i="42"/>
  <c r="X20" i="42" s="1"/>
  <c r="U17" i="42"/>
  <c r="X17" i="42" s="1"/>
  <c r="U22" i="42"/>
  <c r="X22" i="42" s="1"/>
  <c r="X18" i="42" l="1"/>
  <c r="P42" i="42"/>
  <c r="I42" i="42"/>
  <c r="C42" i="42"/>
  <c r="P3" i="42"/>
  <c r="I3" i="42"/>
  <c r="C3" i="42"/>
  <c r="O42" i="42" l="1"/>
  <c r="O3" i="42"/>
  <c r="D11" i="11"/>
  <c r="W3" i="42" s="1"/>
  <c r="U3" i="42"/>
  <c r="X3" i="42" s="1"/>
  <c r="N3" i="5" l="1"/>
  <c r="N4" i="5"/>
  <c r="N5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2" i="5"/>
  <c r="N5" i="4"/>
  <c r="N4" i="4"/>
  <c r="N6" i="4"/>
  <c r="N7" i="4"/>
  <c r="N20" i="4"/>
  <c r="N21" i="4"/>
  <c r="N8" i="4"/>
  <c r="N16" i="4"/>
  <c r="N9" i="4"/>
  <c r="N10" i="4"/>
  <c r="N11" i="4"/>
  <c r="N13" i="4"/>
  <c r="N24" i="4"/>
  <c r="N12" i="4"/>
  <c r="N22" i="4"/>
  <c r="N15" i="4"/>
  <c r="N17" i="4"/>
  <c r="N23" i="4"/>
  <c r="N18" i="4"/>
  <c r="N25" i="4"/>
  <c r="N26" i="4"/>
  <c r="N27" i="4"/>
  <c r="N19" i="4"/>
  <c r="N28" i="4"/>
  <c r="N14" i="4"/>
  <c r="N30" i="4"/>
  <c r="N44" i="4"/>
  <c r="N31" i="4"/>
  <c r="N34" i="4"/>
  <c r="N35" i="4"/>
  <c r="N38" i="4"/>
  <c r="N37" i="4"/>
  <c r="N36" i="4"/>
  <c r="N32" i="4"/>
  <c r="N39" i="4"/>
  <c r="N45" i="4"/>
  <c r="N46" i="4"/>
  <c r="N40" i="4"/>
  <c r="N47" i="4"/>
  <c r="N41" i="4"/>
  <c r="N33" i="4"/>
  <c r="N42" i="4"/>
  <c r="N48" i="4"/>
  <c r="N49" i="4"/>
  <c r="N43" i="4"/>
  <c r="N50" i="4"/>
  <c r="N51" i="4"/>
  <c r="N55" i="4"/>
  <c r="N59" i="4"/>
  <c r="N61" i="4"/>
  <c r="N56" i="4"/>
  <c r="N52" i="4"/>
  <c r="N57" i="4"/>
  <c r="N60" i="4"/>
  <c r="N53" i="4"/>
  <c r="N58" i="4"/>
  <c r="N54" i="4"/>
  <c r="N62" i="4"/>
  <c r="N63" i="4"/>
  <c r="N64" i="4"/>
  <c r="N65" i="4"/>
  <c r="N70" i="4"/>
  <c r="N71" i="4"/>
  <c r="N66" i="4"/>
  <c r="N72" i="4"/>
  <c r="N73" i="4"/>
  <c r="N67" i="4"/>
  <c r="N68" i="4"/>
  <c r="N69" i="4"/>
  <c r="N74" i="4"/>
  <c r="N75" i="4"/>
  <c r="N76" i="4"/>
  <c r="N77" i="4"/>
  <c r="N78" i="4"/>
  <c r="N79" i="4"/>
  <c r="N82" i="4"/>
  <c r="N83" i="4"/>
  <c r="N84" i="4"/>
  <c r="N85" i="4"/>
  <c r="N80" i="4"/>
  <c r="N81" i="4"/>
  <c r="N29" i="4"/>
  <c r="N3" i="4"/>
  <c r="E3" i="10"/>
  <c r="E4" i="10"/>
  <c r="E5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75" i="10"/>
  <c r="E76" i="10"/>
  <c r="E77" i="10"/>
  <c r="E78" i="10"/>
  <c r="E79" i="10"/>
  <c r="E80" i="10"/>
  <c r="E81" i="10"/>
  <c r="E82" i="10"/>
  <c r="E83" i="10"/>
  <c r="E84" i="10"/>
  <c r="E85" i="10"/>
  <c r="E86" i="10"/>
  <c r="E87" i="10"/>
  <c r="E88" i="10"/>
  <c r="E89" i="10"/>
  <c r="E90" i="10"/>
  <c r="E91" i="10"/>
  <c r="E92" i="10"/>
  <c r="E93" i="10"/>
  <c r="E94" i="10"/>
  <c r="E95" i="10"/>
  <c r="E96" i="10"/>
  <c r="E97" i="10"/>
  <c r="E98" i="10"/>
  <c r="E99" i="10"/>
  <c r="E100" i="10"/>
  <c r="E101" i="10"/>
  <c r="E102" i="10"/>
  <c r="E103" i="10"/>
  <c r="E104" i="10"/>
  <c r="E105" i="10"/>
  <c r="E106" i="10"/>
  <c r="E107" i="10"/>
  <c r="E108" i="10"/>
  <c r="E109" i="10"/>
  <c r="E110" i="10"/>
  <c r="E111" i="10"/>
  <c r="E2" i="10"/>
  <c r="O7" i="1"/>
  <c r="P45" i="42" s="1"/>
  <c r="P77" i="42" s="1"/>
  <c r="O3" i="1"/>
  <c r="P6" i="42" s="1"/>
  <c r="P37" i="42" s="1"/>
  <c r="K30" i="38"/>
  <c r="K33" i="19"/>
  <c r="K24" i="1"/>
  <c r="K28" i="23"/>
  <c r="K19" i="24"/>
  <c r="K23" i="17"/>
  <c r="K22" i="23"/>
  <c r="K34" i="35"/>
  <c r="K32" i="33"/>
  <c r="K18" i="32"/>
  <c r="K38" i="17"/>
  <c r="K41" i="24"/>
  <c r="K25" i="32"/>
  <c r="K25" i="37"/>
  <c r="K24" i="27"/>
  <c r="K15" i="28"/>
  <c r="K24" i="15"/>
  <c r="K29" i="21"/>
  <c r="K35" i="16"/>
  <c r="K27" i="16"/>
  <c r="K18" i="16"/>
  <c r="K14" i="26"/>
  <c r="K32" i="19"/>
  <c r="K24" i="16"/>
  <c r="K21" i="31"/>
  <c r="K14" i="1"/>
  <c r="K22" i="37"/>
  <c r="K41" i="23"/>
  <c r="K23" i="29"/>
  <c r="K32" i="29"/>
  <c r="K31" i="17"/>
  <c r="K54" i="18"/>
  <c r="K30" i="30"/>
  <c r="K15" i="19"/>
  <c r="K34" i="18"/>
  <c r="K37" i="24"/>
  <c r="K40" i="18"/>
  <c r="K23" i="18"/>
  <c r="K23" i="33"/>
  <c r="K29" i="25"/>
  <c r="K20" i="34"/>
  <c r="K22" i="18"/>
  <c r="K22" i="22"/>
  <c r="K26" i="21"/>
  <c r="K21" i="34"/>
  <c r="K50" i="35"/>
  <c r="K27" i="33"/>
  <c r="K21" i="35"/>
  <c r="K25" i="38"/>
  <c r="K43" i="35"/>
  <c r="K30" i="33"/>
  <c r="K17" i="30"/>
  <c r="K16" i="29"/>
  <c r="K57" i="35"/>
  <c r="K23" i="14"/>
  <c r="K14" i="35"/>
  <c r="K20" i="35"/>
  <c r="K42" i="35"/>
  <c r="K35" i="21"/>
  <c r="K30" i="21"/>
  <c r="K33" i="35"/>
  <c r="K26" i="26"/>
  <c r="K27" i="37"/>
  <c r="K37" i="31"/>
  <c r="K21" i="40"/>
  <c r="K14" i="30"/>
  <c r="K26" i="33"/>
  <c r="K21" i="19"/>
  <c r="K31" i="37"/>
  <c r="K26" i="16"/>
  <c r="K16" i="32"/>
  <c r="K14" i="27"/>
  <c r="K19" i="28"/>
  <c r="K24" i="31"/>
  <c r="K25" i="30"/>
  <c r="K17" i="16"/>
  <c r="K26" i="30"/>
  <c r="K16" i="24"/>
  <c r="K25" i="15"/>
  <c r="K23" i="32"/>
  <c r="K38" i="29"/>
  <c r="K24" i="32"/>
  <c r="K60" i="18"/>
  <c r="K21" i="15"/>
  <c r="K35" i="1"/>
  <c r="K32" i="35"/>
  <c r="K25" i="16"/>
  <c r="K16" i="36"/>
  <c r="K16" i="1"/>
  <c r="K39" i="30"/>
  <c r="K43" i="23"/>
  <c r="K28" i="15"/>
  <c r="K24" i="30"/>
  <c r="K34" i="23"/>
  <c r="K19" i="19"/>
  <c r="K30" i="37"/>
  <c r="K28" i="24"/>
  <c r="K20" i="1"/>
  <c r="K33" i="38"/>
  <c r="K15" i="31"/>
  <c r="K19" i="21"/>
  <c r="K48" i="18"/>
  <c r="K36" i="35" l="1"/>
  <c r="K40" i="1"/>
  <c r="K31" i="38"/>
  <c r="K16" i="12"/>
  <c r="K16" i="14"/>
  <c r="K16" i="33"/>
  <c r="K24" i="19"/>
  <c r="K16" i="15"/>
  <c r="K17" i="32"/>
  <c r="K20" i="26"/>
  <c r="K39" i="35"/>
  <c r="K18" i="37"/>
  <c r="K43" i="19"/>
  <c r="K36" i="30"/>
  <c r="K36" i="39"/>
  <c r="K26" i="37"/>
  <c r="K21" i="27"/>
  <c r="K14" i="15"/>
  <c r="K45" i="24"/>
  <c r="K24" i="35"/>
  <c r="K39" i="1"/>
  <c r="K31" i="39"/>
  <c r="K18" i="17"/>
  <c r="K17" i="22"/>
  <c r="K19" i="13"/>
  <c r="K28" i="27"/>
  <c r="K33" i="39"/>
  <c r="K38" i="1"/>
  <c r="K25" i="29"/>
  <c r="K24" i="23"/>
  <c r="K19" i="17"/>
  <c r="K33" i="1"/>
  <c r="K18" i="12"/>
  <c r="K37" i="25"/>
  <c r="K27" i="25"/>
  <c r="K29" i="23"/>
  <c r="K20" i="16"/>
  <c r="K24" i="28"/>
  <c r="K14" i="38"/>
  <c r="K19" i="14"/>
  <c r="K31" i="1"/>
  <c r="K21" i="22"/>
  <c r="K34" i="16"/>
  <c r="K22" i="15"/>
  <c r="K33" i="37"/>
  <c r="K20" i="24"/>
  <c r="K19" i="32"/>
  <c r="K43" i="24"/>
  <c r="K19" i="25"/>
  <c r="K24" i="26"/>
  <c r="K48" i="39"/>
  <c r="K18" i="1"/>
  <c r="K48" i="24"/>
  <c r="K27" i="27"/>
  <c r="K21" i="28"/>
  <c r="K14" i="28"/>
  <c r="K40" i="24"/>
  <c r="K37" i="17"/>
  <c r="K47" i="18"/>
  <c r="K14" i="20"/>
  <c r="K23" i="21"/>
  <c r="K61" i="18"/>
  <c r="K20" i="29"/>
  <c r="K38" i="24"/>
  <c r="K33" i="21"/>
  <c r="K35" i="30"/>
  <c r="K39" i="23"/>
  <c r="K34" i="39"/>
  <c r="K38" i="39"/>
  <c r="K15" i="16"/>
  <c r="K58" i="35"/>
  <c r="K21" i="29"/>
  <c r="K26" i="28"/>
  <c r="K15" i="36"/>
  <c r="K29" i="17"/>
  <c r="K19" i="22"/>
  <c r="L18" i="11"/>
  <c r="K18" i="33"/>
  <c r="K16" i="30"/>
  <c r="K34" i="21"/>
  <c r="K26" i="19"/>
  <c r="K22" i="28"/>
  <c r="K52" i="35"/>
  <c r="K14" i="17"/>
  <c r="K22" i="19"/>
  <c r="K22" i="39"/>
  <c r="K53" i="18"/>
  <c r="K26" i="25"/>
  <c r="K33" i="23"/>
  <c r="K27" i="38"/>
  <c r="K28" i="17"/>
  <c r="K46" i="23"/>
  <c r="K26" i="29"/>
  <c r="K15" i="33"/>
  <c r="K24" i="29"/>
  <c r="K31" i="25"/>
  <c r="K49" i="18"/>
  <c r="K14" i="24"/>
  <c r="K35" i="31"/>
  <c r="K36" i="17"/>
  <c r="K24" i="39"/>
  <c r="K20" i="18"/>
  <c r="K16" i="17"/>
  <c r="K14" i="32"/>
  <c r="K14" i="37"/>
  <c r="K30" i="18"/>
  <c r="K46" i="35"/>
  <c r="K28" i="21"/>
  <c r="K49" i="23"/>
  <c r="K42" i="39"/>
  <c r="K20" i="25"/>
  <c r="K22" i="11"/>
  <c r="K44" i="19"/>
  <c r="K28" i="16"/>
  <c r="K35" i="18"/>
  <c r="K40" i="19"/>
  <c r="K25" i="24"/>
  <c r="K21" i="23"/>
  <c r="K27" i="1"/>
  <c r="K23" i="28"/>
  <c r="K29" i="18"/>
  <c r="K29" i="16"/>
  <c r="K17" i="31"/>
  <c r="K42" i="24"/>
  <c r="K28" i="30"/>
  <c r="K16" i="31"/>
  <c r="K20" i="38"/>
  <c r="L23" i="11"/>
  <c r="K41" i="19"/>
  <c r="H7" i="25"/>
  <c r="L7" i="25" s="1"/>
  <c r="H7" i="20"/>
  <c r="L7" i="20" s="1"/>
  <c r="H7" i="33"/>
  <c r="L7" i="33" s="1"/>
  <c r="H7" i="28"/>
  <c r="L7" i="28" s="1"/>
  <c r="H7" i="27"/>
  <c r="L7" i="27" s="1"/>
  <c r="B7" i="1"/>
  <c r="F7" i="1" s="1"/>
  <c r="B7" i="12"/>
  <c r="F7" i="12" s="1"/>
  <c r="B7" i="32"/>
  <c r="F7" i="32" s="1"/>
  <c r="B7" i="38"/>
  <c r="F7" i="38" s="1"/>
  <c r="B7" i="26"/>
  <c r="F7" i="26" s="1"/>
  <c r="H7" i="32"/>
  <c r="L7" i="32" s="1"/>
  <c r="H7" i="22"/>
  <c r="L7" i="22" s="1"/>
  <c r="H7" i="24"/>
  <c r="L7" i="24" s="1"/>
  <c r="H7" i="34"/>
  <c r="L7" i="34" s="1"/>
  <c r="H7" i="29"/>
  <c r="L7" i="29" s="1"/>
  <c r="H7" i="39"/>
  <c r="L7" i="39" s="1"/>
  <c r="B7" i="25"/>
  <c r="F7" i="25" s="1"/>
  <c r="B7" i="20"/>
  <c r="F7" i="20" s="1"/>
  <c r="B7" i="33"/>
  <c r="F7" i="33" s="1"/>
  <c r="B7" i="28"/>
  <c r="F7" i="28" s="1"/>
  <c r="B7" i="27"/>
  <c r="F7" i="27" s="1"/>
  <c r="H7" i="38"/>
  <c r="L7" i="38" s="1"/>
  <c r="B7" i="23"/>
  <c r="F7" i="23" s="1"/>
  <c r="H7" i="11"/>
  <c r="L7" i="11" s="1"/>
  <c r="H7" i="21"/>
  <c r="L7" i="21" s="1"/>
  <c r="H7" i="16"/>
  <c r="L7" i="16" s="1"/>
  <c r="H7" i="35"/>
  <c r="L7" i="35" s="1"/>
  <c r="H7" i="30"/>
  <c r="L7" i="30" s="1"/>
  <c r="H7" i="40"/>
  <c r="L7" i="40" s="1"/>
  <c r="B7" i="22"/>
  <c r="F7" i="22" s="1"/>
  <c r="B7" i="24"/>
  <c r="F7" i="24" s="1"/>
  <c r="B7" i="34"/>
  <c r="F7" i="34" s="1"/>
  <c r="B7" i="29"/>
  <c r="F7" i="29" s="1"/>
  <c r="B7" i="39"/>
  <c r="F7" i="39" s="1"/>
  <c r="B7" i="18"/>
  <c r="F7" i="18" s="1"/>
  <c r="H7" i="14"/>
  <c r="L7" i="14" s="1"/>
  <c r="H7" i="19"/>
  <c r="L7" i="19" s="1"/>
  <c r="H7" i="13"/>
  <c r="L7" i="13" s="1"/>
  <c r="H7" i="36"/>
  <c r="L7" i="36" s="1"/>
  <c r="H7" i="31"/>
  <c r="L7" i="31" s="1"/>
  <c r="B7" i="11"/>
  <c r="F7" i="11" s="1"/>
  <c r="B7" i="21"/>
  <c r="F7" i="21" s="1"/>
  <c r="B7" i="16"/>
  <c r="F7" i="16" s="1"/>
  <c r="B7" i="35"/>
  <c r="F7" i="35" s="1"/>
  <c r="B7" i="30"/>
  <c r="F7" i="30" s="1"/>
  <c r="B7" i="40"/>
  <c r="F7" i="40" s="1"/>
  <c r="H7" i="41"/>
  <c r="L7" i="41" s="1"/>
  <c r="H7" i="12"/>
  <c r="L7" i="12" s="1"/>
  <c r="H7" i="26"/>
  <c r="L7" i="26" s="1"/>
  <c r="B7" i="17"/>
  <c r="F7" i="17" s="1"/>
  <c r="H7" i="15"/>
  <c r="L7" i="15" s="1"/>
  <c r="H7" i="18"/>
  <c r="L7" i="18" s="1"/>
  <c r="H7" i="17"/>
  <c r="L7" i="17" s="1"/>
  <c r="H7" i="37"/>
  <c r="L7" i="37" s="1"/>
  <c r="H7" i="23"/>
  <c r="L7" i="23" s="1"/>
  <c r="B7" i="14"/>
  <c r="F7" i="14" s="1"/>
  <c r="B7" i="19"/>
  <c r="F7" i="19" s="1"/>
  <c r="B7" i="13"/>
  <c r="F7" i="13" s="1"/>
  <c r="B7" i="36"/>
  <c r="F7" i="36" s="1"/>
  <c r="B7" i="31"/>
  <c r="F7" i="31" s="1"/>
  <c r="B7" i="41"/>
  <c r="F7" i="41" s="1"/>
  <c r="B7" i="15"/>
  <c r="F7" i="15" s="1"/>
  <c r="B7" i="37"/>
  <c r="F7" i="37" s="1"/>
  <c r="H3" i="15"/>
  <c r="L3" i="15" s="1"/>
  <c r="H3" i="18"/>
  <c r="H3" i="17"/>
  <c r="L3" i="17" s="1"/>
  <c r="H3" i="37"/>
  <c r="L3" i="37" s="1"/>
  <c r="H3" i="23"/>
  <c r="B3" i="14"/>
  <c r="F3" i="14" s="1"/>
  <c r="B3" i="19"/>
  <c r="F3" i="19" s="1"/>
  <c r="B3" i="13"/>
  <c r="F3" i="13" s="1"/>
  <c r="B3" i="36"/>
  <c r="F3" i="36" s="1"/>
  <c r="B3" i="31"/>
  <c r="F3" i="31" s="1"/>
  <c r="B3" i="41"/>
  <c r="F3" i="41" s="1"/>
  <c r="H3" i="19"/>
  <c r="B3" i="21"/>
  <c r="F3" i="21" s="1"/>
  <c r="B3" i="40"/>
  <c r="F3" i="40" s="1"/>
  <c r="H3" i="1"/>
  <c r="L3" i="1" s="1"/>
  <c r="H3" i="12"/>
  <c r="H3" i="32"/>
  <c r="H3" i="38"/>
  <c r="H3" i="26"/>
  <c r="B3" i="15"/>
  <c r="F3" i="15" s="1"/>
  <c r="B3" i="18"/>
  <c r="F3" i="18" s="1"/>
  <c r="B3" i="17"/>
  <c r="F3" i="17" s="1"/>
  <c r="B3" i="37"/>
  <c r="F3" i="37" s="1"/>
  <c r="B3" i="23"/>
  <c r="F3" i="23" s="1"/>
  <c r="H3" i="31"/>
  <c r="L3" i="31" s="1"/>
  <c r="B3" i="35"/>
  <c r="F3" i="35" s="1"/>
  <c r="H3" i="25"/>
  <c r="L3" i="25" s="1"/>
  <c r="H3" i="20"/>
  <c r="H3" i="33"/>
  <c r="H3" i="28"/>
  <c r="H3" i="27"/>
  <c r="B3" i="1"/>
  <c r="F3" i="1" s="1"/>
  <c r="B3" i="12"/>
  <c r="F3" i="12" s="1"/>
  <c r="B3" i="32"/>
  <c r="F3" i="32" s="1"/>
  <c r="B3" i="38"/>
  <c r="F3" i="38" s="1"/>
  <c r="B3" i="26"/>
  <c r="F3" i="26" s="1"/>
  <c r="H3" i="41"/>
  <c r="H3" i="36"/>
  <c r="L3" i="36" s="1"/>
  <c r="B3" i="16"/>
  <c r="F3" i="16" s="1"/>
  <c r="H3" i="22"/>
  <c r="H3" i="24"/>
  <c r="H3" i="34"/>
  <c r="H3" i="29"/>
  <c r="H3" i="39"/>
  <c r="L3" i="39" s="1"/>
  <c r="B3" i="25"/>
  <c r="B3" i="20"/>
  <c r="F3" i="20" s="1"/>
  <c r="B3" i="33"/>
  <c r="F3" i="33" s="1"/>
  <c r="B3" i="28"/>
  <c r="F3" i="28" s="1"/>
  <c r="B3" i="27"/>
  <c r="H3" i="14"/>
  <c r="B3" i="30"/>
  <c r="F3" i="30" s="1"/>
  <c r="H3" i="11"/>
  <c r="H3" i="21"/>
  <c r="H3" i="16"/>
  <c r="H3" i="35"/>
  <c r="L3" i="35" s="1"/>
  <c r="H3" i="30"/>
  <c r="H3" i="40"/>
  <c r="B3" i="22"/>
  <c r="F3" i="22" s="1"/>
  <c r="B3" i="24"/>
  <c r="F3" i="24" s="1"/>
  <c r="B3" i="34"/>
  <c r="F3" i="34" s="1"/>
  <c r="B3" i="29"/>
  <c r="F3" i="29" s="1"/>
  <c r="B3" i="39"/>
  <c r="F3" i="39" s="1"/>
  <c r="H3" i="13"/>
  <c r="F3" i="11"/>
  <c r="K44" i="23"/>
  <c r="K19" i="35"/>
  <c r="K59" i="18"/>
  <c r="K17" i="21"/>
  <c r="K31" i="35"/>
  <c r="L17" i="11"/>
  <c r="K27" i="21"/>
  <c r="K36" i="19"/>
  <c r="K31" i="21"/>
  <c r="K32" i="38"/>
  <c r="K15" i="30"/>
  <c r="K23" i="30"/>
  <c r="K15" i="21"/>
  <c r="K26" i="17"/>
  <c r="K51" i="18"/>
  <c r="K40" i="35"/>
  <c r="K36" i="24"/>
  <c r="K29" i="31"/>
  <c r="K31" i="24"/>
  <c r="K21" i="37"/>
  <c r="K24" i="21"/>
  <c r="K16" i="19"/>
  <c r="K32" i="23"/>
  <c r="K18" i="21"/>
  <c r="K33" i="18"/>
  <c r="K34" i="24"/>
  <c r="K23" i="23"/>
  <c r="K15" i="24"/>
  <c r="K23" i="25"/>
  <c r="K25" i="35"/>
  <c r="K36" i="31"/>
  <c r="K29" i="28"/>
  <c r="K35" i="25"/>
  <c r="K38" i="35"/>
  <c r="K33" i="24"/>
  <c r="K20" i="23"/>
  <c r="K25" i="28"/>
  <c r="K33" i="29"/>
  <c r="K34" i="29"/>
  <c r="K44" i="24"/>
  <c r="K20" i="15"/>
  <c r="K16" i="23"/>
  <c r="K20" i="17"/>
  <c r="K32" i="16"/>
  <c r="K17" i="33"/>
  <c r="K15" i="35"/>
  <c r="K41" i="39"/>
  <c r="K32" i="21"/>
  <c r="K20" i="22"/>
  <c r="K14" i="33"/>
  <c r="K26" i="39"/>
  <c r="K16" i="22"/>
  <c r="K20" i="11"/>
  <c r="K51" i="35"/>
  <c r="K19" i="29"/>
  <c r="K26" i="15"/>
  <c r="K17" i="18"/>
  <c r="K21" i="25"/>
  <c r="K33" i="25"/>
  <c r="K32" i="25"/>
  <c r="K38" i="23"/>
  <c r="K39" i="39"/>
  <c r="K30" i="39"/>
  <c r="K41" i="35"/>
  <c r="K17" i="35"/>
  <c r="K35" i="35"/>
  <c r="K40" i="39"/>
  <c r="K14" i="16"/>
  <c r="K27" i="29"/>
  <c r="L19" i="11"/>
  <c r="K26" i="1"/>
  <c r="K37" i="39"/>
  <c r="K42" i="19"/>
  <c r="K15" i="17"/>
  <c r="K19" i="15"/>
  <c r="K37" i="18"/>
  <c r="K15" i="34"/>
  <c r="K23" i="38"/>
  <c r="K31" i="29"/>
  <c r="K14" i="18"/>
  <c r="K37" i="35"/>
  <c r="K27" i="23"/>
  <c r="K28" i="38"/>
  <c r="L21" i="11"/>
  <c r="K31" i="19"/>
  <c r="K23" i="24"/>
  <c r="K27" i="18"/>
  <c r="K16" i="13"/>
  <c r="K15" i="23"/>
  <c r="K17" i="27"/>
  <c r="K22" i="30"/>
  <c r="K20" i="31"/>
  <c r="K33" i="17"/>
  <c r="K18" i="35"/>
  <c r="K46" i="18"/>
  <c r="K17" i="19"/>
  <c r="K24" i="24"/>
  <c r="K16" i="35"/>
  <c r="K19" i="1"/>
  <c r="K17" i="34"/>
  <c r="L27" i="11"/>
  <c r="K45" i="35"/>
  <c r="K39" i="18"/>
  <c r="K53" i="35"/>
  <c r="K22" i="21"/>
  <c r="K27" i="39"/>
  <c r="K18" i="14"/>
  <c r="L26" i="11"/>
  <c r="K31" i="31"/>
  <c r="K37" i="29"/>
  <c r="K21" i="14"/>
  <c r="K38" i="25"/>
  <c r="K38" i="19"/>
  <c r="K17" i="15"/>
  <c r="K14" i="13"/>
  <c r="K38" i="30"/>
  <c r="K25" i="17"/>
  <c r="K28" i="25"/>
  <c r="K26" i="24"/>
  <c r="K58" i="18"/>
  <c r="K23" i="15"/>
  <c r="K39" i="19"/>
  <c r="K23" i="1"/>
  <c r="K45" i="19"/>
  <c r="K29" i="15"/>
  <c r="K27" i="15"/>
  <c r="K30" i="19"/>
  <c r="K14" i="21"/>
  <c r="K56" i="35"/>
  <c r="K46" i="39"/>
  <c r="K14" i="22"/>
  <c r="K35" i="19"/>
  <c r="K29" i="11"/>
  <c r="K34" i="19"/>
  <c r="K30" i="11"/>
  <c r="K41" i="18"/>
  <c r="K18" i="13"/>
  <c r="K55" i="18"/>
  <c r="K40" i="23"/>
  <c r="K19" i="23"/>
  <c r="K29" i="39"/>
  <c r="K36" i="23"/>
  <c r="K50" i="18"/>
  <c r="K19" i="33"/>
  <c r="K30" i="17"/>
  <c r="K25" i="18"/>
  <c r="K27" i="17"/>
  <c r="K21" i="1"/>
  <c r="K30" i="31"/>
  <c r="K35" i="17"/>
  <c r="K30" i="25"/>
  <c r="K20" i="14"/>
  <c r="K22" i="12"/>
  <c r="K15" i="14"/>
  <c r="L25" i="11"/>
  <c r="K20" i="12"/>
  <c r="K27" i="30"/>
  <c r="K17" i="23"/>
  <c r="K35" i="23"/>
  <c r="K18" i="15"/>
  <c r="K25" i="33"/>
  <c r="K38" i="31"/>
  <c r="K18" i="29"/>
  <c r="K32" i="24"/>
  <c r="K24" i="33"/>
  <c r="K34" i="25"/>
  <c r="K48" i="35"/>
  <c r="K21" i="32"/>
  <c r="K24" i="11"/>
  <c r="K28" i="11"/>
  <c r="K52" i="18"/>
  <c r="L15" i="11"/>
  <c r="K21" i="12"/>
  <c r="K22" i="14"/>
  <c r="K16" i="25"/>
  <c r="K20" i="19"/>
  <c r="K22" i="34"/>
  <c r="K18" i="28"/>
  <c r="K47" i="23"/>
  <c r="K25" i="39"/>
  <c r="K57" i="18"/>
  <c r="K17" i="24"/>
  <c r="K44" i="18"/>
  <c r="K18" i="25"/>
  <c r="K41" i="31"/>
  <c r="K49" i="35"/>
  <c r="K16" i="11"/>
  <c r="K30" i="24"/>
  <c r="K14" i="29"/>
  <c r="K34" i="30"/>
  <c r="K18" i="22"/>
  <c r="K28" i="31"/>
  <c r="K17" i="25"/>
  <c r="K25" i="21"/>
  <c r="K22" i="25"/>
  <c r="K17" i="14"/>
  <c r="K29" i="1"/>
  <c r="K17" i="39"/>
  <c r="K23" i="39"/>
  <c r="K17" i="29"/>
  <c r="K44" i="39"/>
  <c r="K26" i="18"/>
  <c r="K18" i="30"/>
  <c r="K28" i="18"/>
  <c r="K19" i="39"/>
  <c r="K16" i="26"/>
  <c r="K18" i="24"/>
  <c r="K44" i="35"/>
  <c r="K30" i="28"/>
  <c r="K21" i="26"/>
  <c r="K31" i="18"/>
  <c r="K19" i="31"/>
  <c r="K18" i="23"/>
  <c r="K14" i="19"/>
  <c r="K18" i="18"/>
  <c r="K27" i="31"/>
  <c r="K36" i="25"/>
  <c r="K18" i="38"/>
  <c r="K14" i="14"/>
  <c r="K15" i="12"/>
  <c r="K21" i="18"/>
  <c r="K17" i="13"/>
  <c r="K16" i="39"/>
  <c r="K47" i="39"/>
  <c r="K32" i="18"/>
  <c r="K19" i="16"/>
  <c r="K15" i="15"/>
  <c r="K35" i="29"/>
  <c r="K25" i="31"/>
  <c r="K26" i="31"/>
  <c r="K23" i="11"/>
  <c r="L14" i="11"/>
  <c r="K14" i="11"/>
  <c r="K23" i="35"/>
  <c r="K22" i="24"/>
  <c r="K36" i="16"/>
  <c r="H17" i="42" l="1"/>
  <c r="L17" i="42" s="1"/>
  <c r="K3" i="25"/>
  <c r="K7" i="42" s="1"/>
  <c r="H7" i="42"/>
  <c r="L7" i="42" s="1"/>
  <c r="H33" i="42"/>
  <c r="L33" i="42" s="1"/>
  <c r="L3" i="40"/>
  <c r="K3" i="21"/>
  <c r="K9" i="42" s="1"/>
  <c r="L3" i="21"/>
  <c r="N3" i="27"/>
  <c r="Q3" i="27" s="1"/>
  <c r="F3" i="27"/>
  <c r="N3" i="25"/>
  <c r="Q3" i="25" s="1"/>
  <c r="F3" i="25"/>
  <c r="K3" i="24"/>
  <c r="K14" i="42" s="1"/>
  <c r="L3" i="24"/>
  <c r="H34" i="42"/>
  <c r="L34" i="42" s="1"/>
  <c r="L3" i="41"/>
  <c r="H19" i="42"/>
  <c r="L19" i="42" s="1"/>
  <c r="L3" i="33"/>
  <c r="H18" i="42"/>
  <c r="L18" i="42" s="1"/>
  <c r="L3" i="32"/>
  <c r="H29" i="42"/>
  <c r="L29" i="42" s="1"/>
  <c r="L3" i="23"/>
  <c r="H27" i="42"/>
  <c r="L27" i="42" s="1"/>
  <c r="L3" i="30"/>
  <c r="K3" i="22"/>
  <c r="K8" i="42" s="1"/>
  <c r="L3" i="22"/>
  <c r="H13" i="42"/>
  <c r="L13" i="42" s="1"/>
  <c r="L3" i="20"/>
  <c r="H12" i="42"/>
  <c r="L12" i="42" s="1"/>
  <c r="L3" i="12"/>
  <c r="K3" i="19"/>
  <c r="K10" i="42" s="1"/>
  <c r="L3" i="19"/>
  <c r="H16" i="42"/>
  <c r="L16" i="42" s="1"/>
  <c r="L3" i="13"/>
  <c r="K3" i="29"/>
  <c r="K26" i="42" s="1"/>
  <c r="L3" i="29"/>
  <c r="K3" i="27"/>
  <c r="K31" i="42" s="1"/>
  <c r="L3" i="27"/>
  <c r="H30" i="42"/>
  <c r="L30" i="42" s="1"/>
  <c r="L3" i="26"/>
  <c r="H15" i="42"/>
  <c r="L15" i="42" s="1"/>
  <c r="L3" i="16"/>
  <c r="H20" i="42"/>
  <c r="L20" i="42" s="1"/>
  <c r="L3" i="34"/>
  <c r="K3" i="28"/>
  <c r="K25" i="42" s="1"/>
  <c r="L3" i="28"/>
  <c r="K3" i="38"/>
  <c r="K24" i="42" s="1"/>
  <c r="L3" i="38"/>
  <c r="H11" i="42"/>
  <c r="L11" i="42" s="1"/>
  <c r="L3" i="18"/>
  <c r="K3" i="11"/>
  <c r="K3" i="42" s="1"/>
  <c r="L3" i="11"/>
  <c r="K3" i="14"/>
  <c r="K4" i="42" s="1"/>
  <c r="L3" i="14"/>
  <c r="N3" i="38"/>
  <c r="K18" i="11"/>
  <c r="K21" i="11"/>
  <c r="K15" i="11"/>
  <c r="H4" i="42"/>
  <c r="L4" i="42" s="1"/>
  <c r="N3" i="31"/>
  <c r="Q3" i="31" s="1"/>
  <c r="K3" i="18"/>
  <c r="K11" i="42" s="1"/>
  <c r="N3" i="34"/>
  <c r="N3" i="37"/>
  <c r="N3" i="35"/>
  <c r="Q3" i="35" s="1"/>
  <c r="N3" i="39"/>
  <c r="N3" i="13"/>
  <c r="H31" i="42"/>
  <c r="L31" i="42" s="1"/>
  <c r="L22" i="11"/>
  <c r="L20" i="11"/>
  <c r="N3" i="18"/>
  <c r="K19" i="11"/>
  <c r="L24" i="11"/>
  <c r="K3" i="30"/>
  <c r="K27" i="42" s="1"/>
  <c r="H14" i="42"/>
  <c r="L14" i="42" s="1"/>
  <c r="N3" i="32"/>
  <c r="K3" i="32"/>
  <c r="K18" i="42" s="1"/>
  <c r="K3" i="23"/>
  <c r="K29" i="42" s="1"/>
  <c r="K3" i="33"/>
  <c r="K19" i="42" s="1"/>
  <c r="N3" i="40"/>
  <c r="N3" i="15"/>
  <c r="K3" i="40"/>
  <c r="K33" i="42" s="1"/>
  <c r="H32" i="42"/>
  <c r="L32" i="42" s="1"/>
  <c r="N3" i="24"/>
  <c r="N3" i="33"/>
  <c r="L29" i="11"/>
  <c r="K27" i="11"/>
  <c r="L28" i="11"/>
  <c r="H8" i="42"/>
  <c r="L8" i="42" s="1"/>
  <c r="K3" i="20"/>
  <c r="K13" i="42" s="1"/>
  <c r="K3" i="37"/>
  <c r="K23" i="42" s="1"/>
  <c r="H3" i="42"/>
  <c r="L3" i="42" s="1"/>
  <c r="H23" i="42"/>
  <c r="L23" i="42" s="1"/>
  <c r="K3" i="39"/>
  <c r="K32" i="42" s="1"/>
  <c r="N3" i="22"/>
  <c r="N3" i="29"/>
  <c r="K26" i="11"/>
  <c r="K17" i="11"/>
  <c r="K25" i="11"/>
  <c r="K3" i="26"/>
  <c r="K30" i="42" s="1"/>
  <c r="N3" i="26"/>
  <c r="N3" i="14"/>
  <c r="K3" i="41"/>
  <c r="K34" i="42" s="1"/>
  <c r="H28" i="42"/>
  <c r="L28" i="42" s="1"/>
  <c r="K3" i="35"/>
  <c r="K21" i="42" s="1"/>
  <c r="K3" i="31"/>
  <c r="K28" i="42" s="1"/>
  <c r="H26" i="42"/>
  <c r="L26" i="42" s="1"/>
  <c r="H21" i="42"/>
  <c r="L21" i="42" s="1"/>
  <c r="B25" i="42"/>
  <c r="E3" i="28"/>
  <c r="E25" i="42" s="1"/>
  <c r="B48" i="42"/>
  <c r="N7" i="21"/>
  <c r="Q7" i="21" s="1"/>
  <c r="E7" i="21"/>
  <c r="E48" i="42" s="1"/>
  <c r="H47" i="42"/>
  <c r="L47" i="42" s="1"/>
  <c r="K7" i="22"/>
  <c r="K47" i="42" s="1"/>
  <c r="K3" i="16"/>
  <c r="K15" i="42" s="1"/>
  <c r="H24" i="42"/>
  <c r="L24" i="42" s="1"/>
  <c r="N3" i="19"/>
  <c r="B24" i="42"/>
  <c r="E3" i="38"/>
  <c r="E24" i="42" s="1"/>
  <c r="B23" i="42"/>
  <c r="E3" i="37"/>
  <c r="E23" i="42" s="1"/>
  <c r="E7" i="36"/>
  <c r="E61" i="42" s="1"/>
  <c r="N7" i="36"/>
  <c r="Q7" i="36" s="1"/>
  <c r="B61" i="42"/>
  <c r="H56" i="42"/>
  <c r="L56" i="42" s="1"/>
  <c r="K7" i="17"/>
  <c r="K56" i="42" s="1"/>
  <c r="K7" i="41"/>
  <c r="K73" i="42" s="1"/>
  <c r="H73" i="42"/>
  <c r="L73" i="42" s="1"/>
  <c r="O7" i="11"/>
  <c r="R7" i="11" s="1"/>
  <c r="B42" i="42"/>
  <c r="E7" i="11"/>
  <c r="E42" i="42" s="1"/>
  <c r="N7" i="18"/>
  <c r="Q7" i="18" s="1"/>
  <c r="E7" i="18"/>
  <c r="E50" i="42" s="1"/>
  <c r="B50" i="42"/>
  <c r="H72" i="42"/>
  <c r="L72" i="42" s="1"/>
  <c r="K7" i="40"/>
  <c r="K72" i="42" s="1"/>
  <c r="B68" i="42"/>
  <c r="E7" i="23"/>
  <c r="E68" i="42" s="1"/>
  <c r="N7" i="23"/>
  <c r="Q7" i="23" s="1"/>
  <c r="N7" i="25"/>
  <c r="Q7" i="25" s="1"/>
  <c r="B46" i="42"/>
  <c r="E7" i="25"/>
  <c r="E46" i="42" s="1"/>
  <c r="H57" i="42"/>
  <c r="L57" i="42" s="1"/>
  <c r="K7" i="32"/>
  <c r="K57" i="42" s="1"/>
  <c r="H70" i="42"/>
  <c r="L70" i="42" s="1"/>
  <c r="K7" i="27"/>
  <c r="K70" i="42" s="1"/>
  <c r="K7" i="14"/>
  <c r="K43" i="42" s="1"/>
  <c r="H43" i="42"/>
  <c r="L43" i="42" s="1"/>
  <c r="N3" i="16"/>
  <c r="H25" i="42"/>
  <c r="L25" i="42" s="1"/>
  <c r="H10" i="42"/>
  <c r="L10" i="42" s="1"/>
  <c r="N7" i="37"/>
  <c r="Q7" i="37" s="1"/>
  <c r="B62" i="42"/>
  <c r="E7" i="37"/>
  <c r="E62" i="42" s="1"/>
  <c r="N7" i="13"/>
  <c r="Q7" i="13" s="1"/>
  <c r="B55" i="42"/>
  <c r="E7" i="13"/>
  <c r="E55" i="42" s="1"/>
  <c r="K7" i="18"/>
  <c r="K50" i="42" s="1"/>
  <c r="H50" i="42"/>
  <c r="L50" i="42" s="1"/>
  <c r="B72" i="42"/>
  <c r="E7" i="40"/>
  <c r="E72" i="42" s="1"/>
  <c r="N7" i="40"/>
  <c r="Q7" i="40" s="1"/>
  <c r="H67" i="42"/>
  <c r="L67" i="42" s="1"/>
  <c r="K7" i="31"/>
  <c r="K67" i="42" s="1"/>
  <c r="E7" i="39"/>
  <c r="E71" i="42" s="1"/>
  <c r="N7" i="39"/>
  <c r="Q7" i="39" s="1"/>
  <c r="B71" i="42"/>
  <c r="H66" i="42"/>
  <c r="L66" i="42" s="1"/>
  <c r="K7" i="30"/>
  <c r="K66" i="42" s="1"/>
  <c r="H63" i="42"/>
  <c r="L63" i="42" s="1"/>
  <c r="K7" i="38"/>
  <c r="K63" i="42" s="1"/>
  <c r="H71" i="42"/>
  <c r="L71" i="42" s="1"/>
  <c r="K7" i="39"/>
  <c r="K71" i="42" s="1"/>
  <c r="N7" i="26"/>
  <c r="Q7" i="26" s="1"/>
  <c r="B69" i="42"/>
  <c r="E7" i="26"/>
  <c r="E69" i="42" s="1"/>
  <c r="H64" i="42"/>
  <c r="L64" i="42" s="1"/>
  <c r="K7" i="28"/>
  <c r="K64" i="42" s="1"/>
  <c r="B67" i="42"/>
  <c r="N7" i="31"/>
  <c r="Q7" i="31" s="1"/>
  <c r="E7" i="31"/>
  <c r="E67" i="42" s="1"/>
  <c r="H42" i="42"/>
  <c r="L42" i="42" s="1"/>
  <c r="K7" i="11"/>
  <c r="N3" i="28"/>
  <c r="B22" i="42"/>
  <c r="N3" i="36"/>
  <c r="Q3" i="36" s="1"/>
  <c r="E3" i="36"/>
  <c r="E22" i="42" s="1"/>
  <c r="N7" i="15"/>
  <c r="Q7" i="15" s="1"/>
  <c r="B44" i="42"/>
  <c r="E7" i="15"/>
  <c r="E44" i="42" s="1"/>
  <c r="B49" i="42"/>
  <c r="E7" i="19"/>
  <c r="E49" i="42" s="1"/>
  <c r="N7" i="19"/>
  <c r="Q7" i="19" s="1"/>
  <c r="H44" i="42"/>
  <c r="L44" i="42" s="1"/>
  <c r="K7" i="15"/>
  <c r="K44" i="42" s="1"/>
  <c r="N7" i="30"/>
  <c r="Q7" i="30" s="1"/>
  <c r="E7" i="30"/>
  <c r="E66" i="42" s="1"/>
  <c r="B66" i="42"/>
  <c r="H61" i="42"/>
  <c r="L61" i="42" s="1"/>
  <c r="K7" i="36"/>
  <c r="K61" i="42" s="1"/>
  <c r="B65" i="42"/>
  <c r="N7" i="29"/>
  <c r="Q7" i="29" s="1"/>
  <c r="E7" i="29"/>
  <c r="E65" i="42" s="1"/>
  <c r="H60" i="42"/>
  <c r="L60" i="42" s="1"/>
  <c r="K7" i="35"/>
  <c r="K60" i="42" s="1"/>
  <c r="B70" i="42"/>
  <c r="E7" i="27"/>
  <c r="E70" i="42" s="1"/>
  <c r="N7" i="27"/>
  <c r="Q7" i="27" s="1"/>
  <c r="H65" i="42"/>
  <c r="L65" i="42" s="1"/>
  <c r="K7" i="29"/>
  <c r="K65" i="42" s="1"/>
  <c r="B63" i="42"/>
  <c r="E7" i="38"/>
  <c r="E63" i="42" s="1"/>
  <c r="N7" i="38"/>
  <c r="Q7" i="38" s="1"/>
  <c r="K7" i="33"/>
  <c r="K58" i="42" s="1"/>
  <c r="H58" i="42"/>
  <c r="L58" i="42" s="1"/>
  <c r="H62" i="42"/>
  <c r="L62" i="42" s="1"/>
  <c r="K7" i="37"/>
  <c r="K62" i="42" s="1"/>
  <c r="N7" i="20"/>
  <c r="Q7" i="20" s="1"/>
  <c r="E7" i="20"/>
  <c r="E52" i="42" s="1"/>
  <c r="B52" i="42"/>
  <c r="K3" i="36"/>
  <c r="K22" i="42" s="1"/>
  <c r="H22" i="42"/>
  <c r="L22" i="42" s="1"/>
  <c r="B21" i="42"/>
  <c r="E3" i="35"/>
  <c r="E21" i="42" s="1"/>
  <c r="E7" i="14"/>
  <c r="E43" i="42" s="1"/>
  <c r="N7" i="14"/>
  <c r="Q7" i="14" s="1"/>
  <c r="B43" i="42"/>
  <c r="N7" i="17"/>
  <c r="Q7" i="17" s="1"/>
  <c r="B56" i="42"/>
  <c r="E7" i="17"/>
  <c r="E56" i="42" s="1"/>
  <c r="E7" i="35"/>
  <c r="E60" i="42" s="1"/>
  <c r="N7" i="35"/>
  <c r="Q7" i="35" s="1"/>
  <c r="B60" i="42"/>
  <c r="H55" i="42"/>
  <c r="L55" i="42" s="1"/>
  <c r="K7" i="13"/>
  <c r="K55" i="42" s="1"/>
  <c r="B59" i="42"/>
  <c r="N7" i="34"/>
  <c r="Q7" i="34" s="1"/>
  <c r="E7" i="34"/>
  <c r="E59" i="42" s="1"/>
  <c r="H54" i="42"/>
  <c r="L54" i="42" s="1"/>
  <c r="K7" i="16"/>
  <c r="K54" i="42" s="1"/>
  <c r="B64" i="42"/>
  <c r="N7" i="28"/>
  <c r="Q7" i="28" s="1"/>
  <c r="E7" i="28"/>
  <c r="E64" i="42" s="1"/>
  <c r="H59" i="42"/>
  <c r="L59" i="42" s="1"/>
  <c r="K7" i="34"/>
  <c r="K59" i="42" s="1"/>
  <c r="B57" i="42"/>
  <c r="E7" i="32"/>
  <c r="E57" i="42" s="1"/>
  <c r="N7" i="32"/>
  <c r="Q7" i="32" s="1"/>
  <c r="H52" i="42"/>
  <c r="L52" i="42" s="1"/>
  <c r="K7" i="20"/>
  <c r="K52" i="42" s="1"/>
  <c r="K7" i="12"/>
  <c r="K51" i="42" s="1"/>
  <c r="H51" i="42"/>
  <c r="L51" i="42" s="1"/>
  <c r="E7" i="22"/>
  <c r="E47" i="42" s="1"/>
  <c r="N7" i="22"/>
  <c r="Q7" i="22" s="1"/>
  <c r="B47" i="42"/>
  <c r="E7" i="41"/>
  <c r="E73" i="42" s="1"/>
  <c r="N7" i="41"/>
  <c r="Q7" i="41" s="1"/>
  <c r="B73" i="42"/>
  <c r="H68" i="42"/>
  <c r="L68" i="42" s="1"/>
  <c r="K7" i="23"/>
  <c r="K68" i="42" s="1"/>
  <c r="K7" i="26"/>
  <c r="K69" i="42" s="1"/>
  <c r="H69" i="42"/>
  <c r="L69" i="42" s="1"/>
  <c r="N7" i="16"/>
  <c r="Q7" i="16" s="1"/>
  <c r="B54" i="42"/>
  <c r="E7" i="16"/>
  <c r="E54" i="42" s="1"/>
  <c r="K7" i="19"/>
  <c r="K49" i="42" s="1"/>
  <c r="H49" i="42"/>
  <c r="L49" i="42" s="1"/>
  <c r="N7" i="24"/>
  <c r="Q7" i="24" s="1"/>
  <c r="B53" i="42"/>
  <c r="E7" i="24"/>
  <c r="E53" i="42" s="1"/>
  <c r="H48" i="42"/>
  <c r="L48" i="42" s="1"/>
  <c r="K7" i="21"/>
  <c r="K48" i="42" s="1"/>
  <c r="N7" i="33"/>
  <c r="Q7" i="33" s="1"/>
  <c r="E7" i="33"/>
  <c r="E58" i="42" s="1"/>
  <c r="B58" i="42"/>
  <c r="H53" i="42"/>
  <c r="L53" i="42" s="1"/>
  <c r="K7" i="24"/>
  <c r="K53" i="42" s="1"/>
  <c r="N7" i="12"/>
  <c r="Q7" i="12" s="1"/>
  <c r="B51" i="42"/>
  <c r="E7" i="12"/>
  <c r="E51" i="42" s="1"/>
  <c r="H46" i="42"/>
  <c r="L46" i="42" s="1"/>
  <c r="K7" i="25"/>
  <c r="K46" i="42" s="1"/>
  <c r="L16" i="11"/>
  <c r="L30" i="11"/>
  <c r="H9" i="42"/>
  <c r="L9" i="42" s="1"/>
  <c r="K3" i="34"/>
  <c r="K20" i="42" s="1"/>
  <c r="K3" i="13"/>
  <c r="K16" i="42" s="1"/>
  <c r="N3" i="23"/>
  <c r="N3" i="17"/>
  <c r="N3" i="21"/>
  <c r="K3" i="17"/>
  <c r="K17" i="42" s="1"/>
  <c r="N3" i="12"/>
  <c r="B27" i="42"/>
  <c r="E3" i="30"/>
  <c r="E27" i="42" s="1"/>
  <c r="E3" i="18"/>
  <c r="E11" i="42" s="1"/>
  <c r="B11" i="42"/>
  <c r="K3" i="12"/>
  <c r="K12" i="42" s="1"/>
  <c r="B32" i="42"/>
  <c r="E3" i="39"/>
  <c r="E32" i="42" s="1"/>
  <c r="E3" i="13"/>
  <c r="E16" i="42" s="1"/>
  <c r="B16" i="42"/>
  <c r="E3" i="27"/>
  <c r="E31" i="42" s="1"/>
  <c r="B31" i="42"/>
  <c r="E3" i="14"/>
  <c r="E4" i="42" s="1"/>
  <c r="B4" i="42"/>
  <c r="F4" i="42" s="1"/>
  <c r="B26" i="42"/>
  <c r="E3" i="29"/>
  <c r="E26" i="42" s="1"/>
  <c r="B10" i="42"/>
  <c r="E3" i="19"/>
  <c r="E10" i="42" s="1"/>
  <c r="E3" i="34"/>
  <c r="E20" i="42" s="1"/>
  <c r="B20" i="42"/>
  <c r="B29" i="42"/>
  <c r="E3" i="23"/>
  <c r="E29" i="42" s="1"/>
  <c r="B3" i="42"/>
  <c r="F3" i="42" s="1"/>
  <c r="E3" i="11"/>
  <c r="E3" i="16"/>
  <c r="E15" i="42" s="1"/>
  <c r="B15" i="42"/>
  <c r="E3" i="24"/>
  <c r="E14" i="42" s="1"/>
  <c r="B14" i="42"/>
  <c r="E3" i="33"/>
  <c r="E19" i="42" s="1"/>
  <c r="B19" i="42"/>
  <c r="E3" i="32"/>
  <c r="E18" i="42" s="1"/>
  <c r="B18" i="42"/>
  <c r="E3" i="41"/>
  <c r="E34" i="42" s="1"/>
  <c r="B34" i="42"/>
  <c r="E3" i="21"/>
  <c r="E9" i="42" s="1"/>
  <c r="B9" i="42"/>
  <c r="B8" i="42"/>
  <c r="E3" i="22"/>
  <c r="E8" i="42" s="1"/>
  <c r="B13" i="42"/>
  <c r="E3" i="20"/>
  <c r="E13" i="42" s="1"/>
  <c r="B12" i="42"/>
  <c r="E3" i="12"/>
  <c r="E12" i="42" s="1"/>
  <c r="B30" i="42"/>
  <c r="E3" i="26"/>
  <c r="E30" i="42" s="1"/>
  <c r="B28" i="42"/>
  <c r="E3" i="31"/>
  <c r="E28" i="42" s="1"/>
  <c r="N3" i="20"/>
  <c r="N3" i="30"/>
  <c r="N3" i="41"/>
  <c r="O3" i="11"/>
  <c r="B33" i="42"/>
  <c r="E3" i="40"/>
  <c r="E33" i="42" s="1"/>
  <c r="E3" i="25"/>
  <c r="E7" i="42" s="1"/>
  <c r="B7" i="42"/>
  <c r="B17" i="42"/>
  <c r="E3" i="17"/>
  <c r="E17" i="42" s="1"/>
  <c r="H5" i="42"/>
  <c r="L5" i="42" s="1"/>
  <c r="K3" i="15"/>
  <c r="K5" i="42" s="1"/>
  <c r="B5" i="42"/>
  <c r="E3" i="15"/>
  <c r="E5" i="42" s="1"/>
  <c r="I45" i="42"/>
  <c r="I77" i="42" s="1"/>
  <c r="I6" i="42"/>
  <c r="I37" i="42" s="1"/>
  <c r="C45" i="42"/>
  <c r="C6" i="42"/>
  <c r="N3" i="1"/>
  <c r="Q3" i="1" s="1"/>
  <c r="K42" i="42" l="1"/>
  <c r="K75" i="42"/>
  <c r="K74" i="42"/>
  <c r="K77" i="42"/>
  <c r="K76" i="42"/>
  <c r="E3" i="42"/>
  <c r="P3" i="25"/>
  <c r="P3" i="35"/>
  <c r="P3" i="27"/>
  <c r="F33" i="42"/>
  <c r="N33" i="42"/>
  <c r="F28" i="42"/>
  <c r="N28" i="42"/>
  <c r="F13" i="42"/>
  <c r="N13" i="42"/>
  <c r="F26" i="42"/>
  <c r="N26" i="42"/>
  <c r="F25" i="42"/>
  <c r="N25" i="42"/>
  <c r="F18" i="42"/>
  <c r="N18" i="42"/>
  <c r="F15" i="42"/>
  <c r="N15" i="42"/>
  <c r="F20" i="42"/>
  <c r="N20" i="42"/>
  <c r="N4" i="42"/>
  <c r="F27" i="42"/>
  <c r="N27" i="42"/>
  <c r="F22" i="42"/>
  <c r="N22" i="42"/>
  <c r="F14" i="42"/>
  <c r="N14" i="42"/>
  <c r="F21" i="42"/>
  <c r="N21" i="42"/>
  <c r="F29" i="42"/>
  <c r="N29" i="42"/>
  <c r="F17" i="42"/>
  <c r="N17" i="42"/>
  <c r="F30" i="42"/>
  <c r="N30" i="42"/>
  <c r="F8" i="42"/>
  <c r="N8" i="42"/>
  <c r="F32" i="42"/>
  <c r="N32" i="42"/>
  <c r="F24" i="42"/>
  <c r="N24" i="42"/>
  <c r="F16" i="42"/>
  <c r="N16" i="42"/>
  <c r="F23" i="42"/>
  <c r="N23" i="42"/>
  <c r="F7" i="42"/>
  <c r="N7" i="42"/>
  <c r="F9" i="42"/>
  <c r="N9" i="42"/>
  <c r="F19" i="42"/>
  <c r="N19" i="42"/>
  <c r="F31" i="42"/>
  <c r="N31" i="42"/>
  <c r="F5" i="42"/>
  <c r="N5" i="42"/>
  <c r="F34" i="42"/>
  <c r="N34" i="42"/>
  <c r="F12" i="42"/>
  <c r="N12" i="42"/>
  <c r="N3" i="42"/>
  <c r="Q3" i="42" s="1"/>
  <c r="F10" i="42"/>
  <c r="N10" i="42"/>
  <c r="F11" i="42"/>
  <c r="N11" i="42"/>
  <c r="F64" i="42"/>
  <c r="N64" i="42"/>
  <c r="F63" i="42"/>
  <c r="N63" i="42"/>
  <c r="F66" i="42"/>
  <c r="N66" i="42"/>
  <c r="F55" i="42"/>
  <c r="N55" i="42"/>
  <c r="F58" i="42"/>
  <c r="N58" i="42"/>
  <c r="F53" i="42"/>
  <c r="N53" i="42"/>
  <c r="F60" i="42"/>
  <c r="N60" i="42"/>
  <c r="F43" i="42"/>
  <c r="N43" i="42"/>
  <c r="F49" i="42"/>
  <c r="N49" i="42"/>
  <c r="F67" i="42"/>
  <c r="N67" i="42"/>
  <c r="F71" i="42"/>
  <c r="N71" i="42"/>
  <c r="F68" i="42"/>
  <c r="N68" i="42"/>
  <c r="F59" i="42"/>
  <c r="N59" i="42"/>
  <c r="F56" i="42"/>
  <c r="N56" i="42"/>
  <c r="F69" i="42"/>
  <c r="N69" i="42"/>
  <c r="F52" i="42"/>
  <c r="N52" i="42"/>
  <c r="F72" i="42"/>
  <c r="N72" i="42"/>
  <c r="F42" i="42"/>
  <c r="N42" i="42"/>
  <c r="F61" i="42"/>
  <c r="N61" i="42"/>
  <c r="F70" i="42"/>
  <c r="N70" i="42"/>
  <c r="F54" i="42"/>
  <c r="N54" i="42"/>
  <c r="F73" i="42"/>
  <c r="N73" i="42"/>
  <c r="F57" i="42"/>
  <c r="N57" i="42"/>
  <c r="F51" i="42"/>
  <c r="N51" i="42"/>
  <c r="F47" i="42"/>
  <c r="N47" i="42"/>
  <c r="F65" i="42"/>
  <c r="N65" i="42"/>
  <c r="F44" i="42"/>
  <c r="N44" i="42"/>
  <c r="F62" i="42"/>
  <c r="N62" i="42"/>
  <c r="F46" i="42"/>
  <c r="N46" i="42"/>
  <c r="F50" i="42"/>
  <c r="N50" i="42"/>
  <c r="F48" i="42"/>
  <c r="N48" i="42"/>
  <c r="C77" i="42"/>
  <c r="O77" i="42" s="1"/>
  <c r="O45" i="42"/>
  <c r="P3" i="31"/>
  <c r="C37" i="42"/>
  <c r="O37" i="42" s="1"/>
  <c r="O6" i="42"/>
  <c r="P3" i="30"/>
  <c r="Q3" i="30"/>
  <c r="Q3" i="29"/>
  <c r="Q3" i="33"/>
  <c r="Q3" i="15"/>
  <c r="Q3" i="20"/>
  <c r="Q3" i="21"/>
  <c r="Q3" i="22"/>
  <c r="Q3" i="24"/>
  <c r="Q3" i="40"/>
  <c r="Q3" i="32"/>
  <c r="Q3" i="37"/>
  <c r="Q3" i="38"/>
  <c r="Q3" i="17"/>
  <c r="P3" i="16"/>
  <c r="Q3" i="16"/>
  <c r="P3" i="19"/>
  <c r="Q3" i="19"/>
  <c r="Q3" i="18"/>
  <c r="Q3" i="13"/>
  <c r="P3" i="34"/>
  <c r="Q3" i="34"/>
  <c r="Q3" i="41"/>
  <c r="P3" i="12"/>
  <c r="Q3" i="12"/>
  <c r="P3" i="23"/>
  <c r="Q3" i="23"/>
  <c r="P3" i="28"/>
  <c r="Q3" i="28"/>
  <c r="P3" i="26"/>
  <c r="Q3" i="26"/>
  <c r="P3" i="39"/>
  <c r="Q3" i="39"/>
  <c r="P3" i="37"/>
  <c r="P3" i="38"/>
  <c r="P3" i="15"/>
  <c r="P3" i="14"/>
  <c r="Q3" i="14"/>
  <c r="Q3" i="11"/>
  <c r="R3" i="11"/>
  <c r="P3" i="32"/>
  <c r="P3" i="13"/>
  <c r="P3" i="29"/>
  <c r="P3" i="18"/>
  <c r="P3" i="40"/>
  <c r="P3" i="33"/>
  <c r="P3" i="24"/>
  <c r="P3" i="22"/>
  <c r="P7" i="16"/>
  <c r="P7" i="41"/>
  <c r="P7" i="13"/>
  <c r="P7" i="24"/>
  <c r="P7" i="35"/>
  <c r="P7" i="14"/>
  <c r="P7" i="27"/>
  <c r="P7" i="29"/>
  <c r="P7" i="30"/>
  <c r="P7" i="39"/>
  <c r="P7" i="33"/>
  <c r="Q7" i="11"/>
  <c r="P7" i="36"/>
  <c r="P7" i="21"/>
  <c r="P7" i="12"/>
  <c r="P7" i="22"/>
  <c r="P7" i="32"/>
  <c r="P7" i="28"/>
  <c r="P7" i="20"/>
  <c r="P7" i="15"/>
  <c r="P7" i="37"/>
  <c r="P7" i="25"/>
  <c r="P7" i="38"/>
  <c r="P7" i="19"/>
  <c r="P7" i="23"/>
  <c r="P7" i="34"/>
  <c r="P7" i="17"/>
  <c r="P3" i="36"/>
  <c r="P7" i="31"/>
  <c r="P7" i="26"/>
  <c r="P7" i="40"/>
  <c r="P7" i="18"/>
  <c r="P3" i="21"/>
  <c r="P3" i="17"/>
  <c r="P3" i="41"/>
  <c r="P3" i="20"/>
  <c r="H45" i="42"/>
  <c r="K7" i="1"/>
  <c r="K45" i="42" s="1"/>
  <c r="H6" i="42"/>
  <c r="L6" i="42" s="1"/>
  <c r="K3" i="1"/>
  <c r="N7" i="1"/>
  <c r="Q7" i="1" s="1"/>
  <c r="B6" i="42"/>
  <c r="E3" i="1"/>
  <c r="E6" i="42" s="1"/>
  <c r="B45" i="42"/>
  <c r="E7" i="1"/>
  <c r="D11" i="1"/>
  <c r="W6" i="42" s="1"/>
  <c r="W37" i="42" s="1"/>
  <c r="U6" i="42"/>
  <c r="X6" i="42" s="1"/>
  <c r="R28" i="42" l="1"/>
  <c r="Q28" i="42"/>
  <c r="R5" i="42"/>
  <c r="Q5" i="42"/>
  <c r="R29" i="42"/>
  <c r="Q29" i="42"/>
  <c r="R11" i="42"/>
  <c r="Q11" i="42"/>
  <c r="R18" i="42"/>
  <c r="Q18" i="42"/>
  <c r="R20" i="42"/>
  <c r="Q20" i="42"/>
  <c r="R15" i="42"/>
  <c r="Q15" i="42"/>
  <c r="R33" i="42"/>
  <c r="Q33" i="42"/>
  <c r="R31" i="42"/>
  <c r="Q31" i="42"/>
  <c r="R24" i="42"/>
  <c r="Q24" i="42"/>
  <c r="R21" i="42"/>
  <c r="Q21" i="42"/>
  <c r="R19" i="42"/>
  <c r="Q19" i="42"/>
  <c r="R32" i="42"/>
  <c r="Q32" i="42"/>
  <c r="R14" i="42"/>
  <c r="Q14" i="42"/>
  <c r="R10" i="42"/>
  <c r="Q10" i="42"/>
  <c r="R25" i="42"/>
  <c r="Q25" i="42"/>
  <c r="R9" i="42"/>
  <c r="Q9" i="42"/>
  <c r="R8" i="42"/>
  <c r="Q8" i="42"/>
  <c r="R22" i="42"/>
  <c r="Q22" i="42"/>
  <c r="R16" i="42"/>
  <c r="Q16" i="42"/>
  <c r="K6" i="42"/>
  <c r="K37" i="42" s="1"/>
  <c r="R26" i="42"/>
  <c r="Q26" i="42"/>
  <c r="R12" i="42"/>
  <c r="Q12" i="42"/>
  <c r="R7" i="42"/>
  <c r="Q7" i="42"/>
  <c r="R30" i="42"/>
  <c r="Q30" i="42"/>
  <c r="R27" i="42"/>
  <c r="Q27" i="42"/>
  <c r="R13" i="42"/>
  <c r="Q13" i="42"/>
  <c r="R34" i="42"/>
  <c r="Q34" i="42"/>
  <c r="R23" i="42"/>
  <c r="Q23" i="42"/>
  <c r="R17" i="42"/>
  <c r="Q17" i="42"/>
  <c r="R4" i="42"/>
  <c r="Q4" i="42"/>
  <c r="R50" i="42"/>
  <c r="Q50" i="42"/>
  <c r="R42" i="42"/>
  <c r="Q42" i="42"/>
  <c r="R53" i="42"/>
  <c r="Q53" i="42"/>
  <c r="R57" i="42"/>
  <c r="Q57" i="42"/>
  <c r="R72" i="42"/>
  <c r="Q72" i="42"/>
  <c r="R58" i="42"/>
  <c r="Q58" i="42"/>
  <c r="R62" i="42"/>
  <c r="Q62" i="42"/>
  <c r="R73" i="42"/>
  <c r="Q73" i="42"/>
  <c r="R52" i="42"/>
  <c r="Q52" i="42"/>
  <c r="R67" i="42"/>
  <c r="Q67" i="42"/>
  <c r="R55" i="42"/>
  <c r="Q55" i="42"/>
  <c r="R47" i="42"/>
  <c r="Q47" i="42"/>
  <c r="R59" i="42"/>
  <c r="Q59" i="42"/>
  <c r="R64" i="42"/>
  <c r="Q64" i="42"/>
  <c r="R51" i="42"/>
  <c r="Q51" i="42"/>
  <c r="R44" i="42"/>
  <c r="Q44" i="42"/>
  <c r="R54" i="42"/>
  <c r="Q54" i="42"/>
  <c r="R69" i="42"/>
  <c r="Q69" i="42"/>
  <c r="R49" i="42"/>
  <c r="Q49" i="42"/>
  <c r="R66" i="42"/>
  <c r="Q66" i="42"/>
  <c r="R61" i="42"/>
  <c r="Q61" i="42"/>
  <c r="R68" i="42"/>
  <c r="Q68" i="42"/>
  <c r="R71" i="42"/>
  <c r="Q71" i="42"/>
  <c r="R48" i="42"/>
  <c r="Q48" i="42"/>
  <c r="R60" i="42"/>
  <c r="Q60" i="42"/>
  <c r="R46" i="42"/>
  <c r="Q46" i="42"/>
  <c r="E45" i="42"/>
  <c r="E77" i="42" s="1"/>
  <c r="R65" i="42"/>
  <c r="Q65" i="42"/>
  <c r="R70" i="42"/>
  <c r="Q70" i="42"/>
  <c r="R56" i="42"/>
  <c r="Q56" i="42"/>
  <c r="R43" i="42"/>
  <c r="Q43" i="42"/>
  <c r="R63" i="42"/>
  <c r="Q63" i="42"/>
  <c r="R3" i="42"/>
  <c r="E37" i="42"/>
  <c r="F6" i="42"/>
  <c r="N6" i="42"/>
  <c r="N45" i="42"/>
  <c r="Q45" i="42" s="1"/>
  <c r="H77" i="42"/>
  <c r="L45" i="42"/>
  <c r="B77" i="42"/>
  <c r="F45" i="42"/>
  <c r="H37" i="42"/>
  <c r="B37" i="42"/>
  <c r="U37" i="42"/>
  <c r="P3" i="1"/>
  <c r="P7" i="1"/>
  <c r="R6" i="42" l="1"/>
  <c r="Q6" i="42"/>
  <c r="Q77" i="42"/>
  <c r="N37" i="42"/>
  <c r="Q37" i="42" s="1"/>
  <c r="N77" i="42"/>
  <c r="X37" i="42"/>
  <c r="F77" i="42"/>
  <c r="L77" i="42"/>
  <c r="F37" i="42"/>
  <c r="L37" i="42"/>
  <c r="R45" i="42"/>
  <c r="R77" i="42" l="1"/>
  <c r="R37" i="42"/>
</calcChain>
</file>

<file path=xl/sharedStrings.xml><?xml version="1.0" encoding="utf-8"?>
<sst xmlns="http://schemas.openxmlformats.org/spreadsheetml/2006/main" count="10703" uniqueCount="3573">
  <si>
    <t>Same Day Last Year</t>
  </si>
  <si>
    <t>Su206</t>
  </si>
  <si>
    <t>School Name</t>
  </si>
  <si>
    <t>Type</t>
  </si>
  <si>
    <t>Old SU</t>
  </si>
  <si>
    <t>City</t>
  </si>
  <si>
    <t>zip</t>
  </si>
  <si>
    <t>Area</t>
  </si>
  <si>
    <t>Total Enrollment</t>
  </si>
  <si>
    <t>Available</t>
  </si>
  <si>
    <t>Market Share</t>
  </si>
  <si>
    <t>Grand Prairie</t>
  </si>
  <si>
    <t>Fort Worth</t>
  </si>
  <si>
    <t>Elem</t>
  </si>
  <si>
    <t>Arlington</t>
  </si>
  <si>
    <t>Weatherford</t>
  </si>
  <si>
    <t>Uplift Summit International Pri</t>
  </si>
  <si>
    <t>Wimbish World Language Academy</t>
  </si>
  <si>
    <t>Kooken Ed Ctr</t>
  </si>
  <si>
    <t>Su211</t>
  </si>
  <si>
    <t>Same 
Day Last Year</t>
  </si>
  <si>
    <t>2025 New Troop Count</t>
  </si>
  <si>
    <t>Renew Adults</t>
  </si>
  <si>
    <t>Renew Girl Goal</t>
  </si>
  <si>
    <t xml:space="preserve"> New Girl Goal</t>
  </si>
  <si>
    <t xml:space="preserve">Schools and Market Share </t>
  </si>
  <si>
    <t xml:space="preserve">New Adult Goal </t>
  </si>
  <si>
    <t># Needed to make Goal</t>
  </si>
  <si>
    <t xml:space="preserve"> New Troop Goal</t>
  </si>
  <si>
    <t xml:space="preserve"> 2025 New Troop Goal</t>
  </si>
  <si>
    <t>Service Unit Name</t>
  </si>
  <si>
    <t>Total New Members (As of Date)</t>
  </si>
  <si>
    <t>Total Renewed Members (As of Date)</t>
  </si>
  <si>
    <t>Total New Members LY (As of Date)</t>
  </si>
  <si>
    <t>Total Renewed Members LY (As of Date)</t>
  </si>
  <si>
    <t>Su715</t>
  </si>
  <si>
    <t>Su755</t>
  </si>
  <si>
    <t>Su813</t>
  </si>
  <si>
    <t>Su548</t>
  </si>
  <si>
    <t>Su812</t>
  </si>
  <si>
    <t>Su629</t>
  </si>
  <si>
    <t>Su513</t>
  </si>
  <si>
    <t>Su749</t>
  </si>
  <si>
    <t>Su605</t>
  </si>
  <si>
    <t>Su238</t>
  </si>
  <si>
    <t>Su224</t>
  </si>
  <si>
    <t>Su214</t>
  </si>
  <si>
    <t>Su616</t>
  </si>
  <si>
    <t>Su820</t>
  </si>
  <si>
    <t>Su628</t>
  </si>
  <si>
    <t>Su702</t>
  </si>
  <si>
    <t>Su612</t>
  </si>
  <si>
    <t>Su821</t>
  </si>
  <si>
    <t>SU536</t>
  </si>
  <si>
    <t>Su222</t>
  </si>
  <si>
    <t>Su617</t>
  </si>
  <si>
    <t>Su217</t>
  </si>
  <si>
    <t>Su201</t>
  </si>
  <si>
    <t>Su204</t>
  </si>
  <si>
    <t>Su748</t>
  </si>
  <si>
    <t>Su223</t>
  </si>
  <si>
    <t>Su854</t>
  </si>
  <si>
    <t>Su205</t>
  </si>
  <si>
    <t>Su227</t>
  </si>
  <si>
    <t>Su210</t>
  </si>
  <si>
    <t>Su530</t>
  </si>
  <si>
    <t>Su850</t>
  </si>
  <si>
    <t>Su518</t>
  </si>
  <si>
    <t>Su220</t>
  </si>
  <si>
    <t>Su225</t>
  </si>
  <si>
    <t>Su835</t>
  </si>
  <si>
    <t>Su602</t>
  </si>
  <si>
    <t>Su625</t>
  </si>
  <si>
    <t>Su836</t>
  </si>
  <si>
    <t>Su213</t>
  </si>
  <si>
    <t>Su534</t>
  </si>
  <si>
    <t>Su834</t>
  </si>
  <si>
    <t>Su229</t>
  </si>
  <si>
    <t>Su611</t>
  </si>
  <si>
    <t>Su237</t>
  </si>
  <si>
    <t>Su230</t>
  </si>
  <si>
    <t>Su212</t>
  </si>
  <si>
    <t>Su219</t>
  </si>
  <si>
    <t>Su555</t>
  </si>
  <si>
    <t>Su215</t>
  </si>
  <si>
    <t>Su626</t>
  </si>
  <si>
    <t>Su522</t>
  </si>
  <si>
    <t>Su202</t>
  </si>
  <si>
    <t>Su239</t>
  </si>
  <si>
    <t>Su533</t>
  </si>
  <si>
    <t>Su603</t>
  </si>
  <si>
    <t>Su514</t>
  </si>
  <si>
    <t>Su740</t>
  </si>
  <si>
    <t>Su831</t>
  </si>
  <si>
    <t>Su509</t>
  </si>
  <si>
    <t>Su240</t>
  </si>
  <si>
    <t>Su852</t>
  </si>
  <si>
    <t>Su512</t>
  </si>
  <si>
    <t>SU751</t>
  </si>
  <si>
    <t>Su552</t>
  </si>
  <si>
    <t>SU623</t>
  </si>
  <si>
    <t>Su722</t>
  </si>
  <si>
    <t>SU753</t>
  </si>
  <si>
    <t>Su594</t>
  </si>
  <si>
    <t>Su516</t>
  </si>
  <si>
    <t>Su999</t>
  </si>
  <si>
    <t>Su232</t>
  </si>
  <si>
    <t>Su532</t>
  </si>
  <si>
    <t>Su562</t>
  </si>
  <si>
    <t>Su543</t>
  </si>
  <si>
    <t>Su823</t>
  </si>
  <si>
    <t>Su561</t>
  </si>
  <si>
    <t>Su824</t>
  </si>
  <si>
    <t>Su610</t>
  </si>
  <si>
    <t>Su209</t>
  </si>
  <si>
    <t>Su504</t>
  </si>
  <si>
    <t>Su691</t>
  </si>
  <si>
    <t xml:space="preserve"> Troop or Group
  </t>
  </si>
  <si>
    <t>Program Grade Level</t>
  </si>
  <si>
    <t>Brownie</t>
  </si>
  <si>
    <t>Multi-Level</t>
  </si>
  <si>
    <t>Daisy</t>
  </si>
  <si>
    <t>Girl Scouts of Texas Oklahoma Plains (Council)</t>
  </si>
  <si>
    <t>Su231</t>
  </si>
  <si>
    <t>Su733</t>
  </si>
  <si>
    <t>Council Training SU</t>
  </si>
  <si>
    <t>Su747</t>
  </si>
  <si>
    <t>SU560</t>
  </si>
  <si>
    <t>Su535</t>
  </si>
  <si>
    <t>Su544</t>
  </si>
  <si>
    <t>Su511</t>
  </si>
  <si>
    <t>Su634</t>
  </si>
  <si>
    <t>Su609</t>
  </si>
  <si>
    <t>Su563</t>
  </si>
  <si>
    <t>Su606</t>
  </si>
  <si>
    <t>Su510</t>
  </si>
  <si>
    <t>Su615</t>
  </si>
  <si>
    <t>Su830</t>
  </si>
  <si>
    <t>Su531</t>
  </si>
  <si>
    <t>Total Members (yesterday)</t>
  </si>
  <si>
    <t>Total LY Members (As of Prior Year)</t>
  </si>
  <si>
    <t>Total Members (yesterday - Change YOY)</t>
  </si>
  <si>
    <t>Total LY-END Members</t>
  </si>
  <si>
    <t>Total New Members %</t>
  </si>
  <si>
    <t>Total Renewed Members %</t>
  </si>
  <si>
    <t>Troops with Members This Year or Last Year</t>
  </si>
  <si>
    <t>Annual Retention %</t>
  </si>
  <si>
    <t>Campaigns with Members This Year or Last Year</t>
  </si>
  <si>
    <t>Start Date</t>
  </si>
  <si>
    <t>2025 Proposed Goal</t>
  </si>
  <si>
    <t>2025 
Proposed goal</t>
  </si>
  <si>
    <t>2025 
Proposed Goal</t>
  </si>
  <si>
    <t>New SF id</t>
  </si>
  <si>
    <t>0015A00002RZveSQAT</t>
  </si>
  <si>
    <t>0015A00002RZhEtQAL</t>
  </si>
  <si>
    <t>0015A00002RZhY6QAL</t>
  </si>
  <si>
    <t>0015A00002RZzJtQAL</t>
  </si>
  <si>
    <t>0015A00002RZVvuQAH</t>
  </si>
  <si>
    <t>0015A00002RZzgHQAT</t>
  </si>
  <si>
    <t>0015A00002RZxS4QAL</t>
  </si>
  <si>
    <t>0015A00002Ra5zXQAR</t>
  </si>
  <si>
    <t>0015A00002Ra1iyQAB</t>
  </si>
  <si>
    <t>0015A00002RZmbDQAT</t>
  </si>
  <si>
    <t>0015A00002RZh3BQAT</t>
  </si>
  <si>
    <t>0015A00002RZyhOQAT</t>
  </si>
  <si>
    <t>0015A00002RZXH1QAP</t>
  </si>
  <si>
    <t>0015A00002RZV0zQAH</t>
  </si>
  <si>
    <t>0015A00002RZg7vQAD</t>
  </si>
  <si>
    <t>0015A00002RZlSaQAL</t>
  </si>
  <si>
    <t>0015A00002Ra5AgQAJ</t>
  </si>
  <si>
    <t>0015A00002RZvEUQA1</t>
  </si>
  <si>
    <t>0015A00002RZpw1QAD</t>
  </si>
  <si>
    <t>0015A00002Ra1qhQAB</t>
  </si>
  <si>
    <t>Name (School)</t>
  </si>
  <si>
    <t>0015A00002RZV0uQAH</t>
  </si>
  <si>
    <t>Poolville EL</t>
  </si>
  <si>
    <t>Pope EL</t>
  </si>
  <si>
    <t>St Joseph Catholic School</t>
  </si>
  <si>
    <t>0015A00002RZV9sQAH</t>
  </si>
  <si>
    <t>Abbott School</t>
  </si>
  <si>
    <t>0015A00002RZVBDQA5</t>
  </si>
  <si>
    <t>0015A00002RZVESQA5</t>
  </si>
  <si>
    <t>0015A00002RZVEiQAP</t>
  </si>
  <si>
    <t>0015A00002RZVEpQAP</t>
  </si>
  <si>
    <t>George Washington Carver El Academy</t>
  </si>
  <si>
    <t>0015A00002RZVKPQA5</t>
  </si>
  <si>
    <t>Northside School</t>
  </si>
  <si>
    <t>0015A00002RZVLSQA5</t>
  </si>
  <si>
    <t>Northwest H S</t>
  </si>
  <si>
    <t>0015A00002RZVOKQA5</t>
  </si>
  <si>
    <t>0015A00002RZVbvQAH</t>
  </si>
  <si>
    <t>0015A00002RZVoxQAH</t>
  </si>
  <si>
    <t>Academy At Carrie F Thomas</t>
  </si>
  <si>
    <t>0015A00002RZVpEQAX</t>
  </si>
  <si>
    <t>0015A00002RZVqSQAX</t>
  </si>
  <si>
    <t>Valley School</t>
  </si>
  <si>
    <t>0015A00002RZVv1QAH</t>
  </si>
  <si>
    <t>Legacy EL</t>
  </si>
  <si>
    <t>Butler EL</t>
  </si>
  <si>
    <t>0015A00002RZVxhQAH</t>
  </si>
  <si>
    <t>Caprock EL</t>
  </si>
  <si>
    <t>0015A00002RZVxiQAH</t>
  </si>
  <si>
    <t>Caprock H S</t>
  </si>
  <si>
    <t>0015A00002RZVzmQAH</t>
  </si>
  <si>
    <t>0015A00002RZW1cQAH</t>
  </si>
  <si>
    <t>Coder EL</t>
  </si>
  <si>
    <t>0015A00002RZW3mQAH</t>
  </si>
  <si>
    <t>0015A00002RZW7jQAH</t>
  </si>
  <si>
    <t>Prairie Vista</t>
  </si>
  <si>
    <t>0015A00002RZWC1QAP</t>
  </si>
  <si>
    <t>Janet Brockett EL</t>
  </si>
  <si>
    <t>0015A00002RZWEIQA5</t>
  </si>
  <si>
    <t>0015A00002RZWIlQAP</t>
  </si>
  <si>
    <t>Lake Pointe EL</t>
  </si>
  <si>
    <t>0015A00002RZWQLQA5</t>
  </si>
  <si>
    <t>0015A00002RZWVGQA5</t>
  </si>
  <si>
    <t>Walsh EL</t>
  </si>
  <si>
    <t>0015A00002RZWYsQAP</t>
  </si>
  <si>
    <t>The Clariden School</t>
  </si>
  <si>
    <t>0015A00002RZWakQAH</t>
  </si>
  <si>
    <t>Timber Creek H S</t>
  </si>
  <si>
    <t>0015A00002RZWbPQAX</t>
  </si>
  <si>
    <t>Timberline EL</t>
  </si>
  <si>
    <t>0015A00002RZWbXQAX</t>
  </si>
  <si>
    <t>Timberview Middle</t>
  </si>
  <si>
    <t>0015A00002RZWcuQAH</t>
  </si>
  <si>
    <t>Bynum School</t>
  </si>
  <si>
    <t>0015A00002RZWidQAH</t>
  </si>
  <si>
    <t>Norwood EL</t>
  </si>
  <si>
    <t>0015A00002RZWjMQAX</t>
  </si>
  <si>
    <t>Nancy Neal EL</t>
  </si>
  <si>
    <t>0015A00002RZWjQQAX</t>
  </si>
  <si>
    <t>0015A00002RZWm5QAH</t>
  </si>
  <si>
    <t>Central H S</t>
  </si>
  <si>
    <t>0015A00002RZWoJQAX</t>
  </si>
  <si>
    <t>0015A00002RZWp6QAH</t>
  </si>
  <si>
    <t>Prairie View EL</t>
  </si>
  <si>
    <t>0015A00002RZWq2QAH</t>
  </si>
  <si>
    <t>0015A00002RZWt4QAH</t>
  </si>
  <si>
    <t>Jayton Schools</t>
  </si>
  <si>
    <t>0015A00002RZWtqQAH</t>
  </si>
  <si>
    <t>John And Lynn Brawner EL</t>
  </si>
  <si>
    <t>0015A00002RZWtrQAH</t>
  </si>
  <si>
    <t>0015A00002RZWvEQAX</t>
  </si>
  <si>
    <t>Dove EL</t>
  </si>
  <si>
    <t>0015A00002RZWy5QAH</t>
  </si>
  <si>
    <t>0015A00002RZWySQAX</t>
  </si>
  <si>
    <t>Ira School</t>
  </si>
  <si>
    <t>0015A00002RZWygQAH</t>
  </si>
  <si>
    <t>0015A00002RZWzGQAX</t>
  </si>
  <si>
    <t>Irons Middle</t>
  </si>
  <si>
    <t>0015A00002RZWzyQAH</t>
  </si>
  <si>
    <t>0015A00002RZX2iQAH</t>
  </si>
  <si>
    <t>Primrose School At Hidden Lakes</t>
  </si>
  <si>
    <t>0015A00002RZX9eQAH</t>
  </si>
  <si>
    <t>0015A00002RZXBkQAP</t>
  </si>
  <si>
    <t>Academy For Technology Engineering Math &amp; Science</t>
  </si>
  <si>
    <t>0015A00002RZXDNQA5</t>
  </si>
  <si>
    <t>0015A00002RZXDcQAP</t>
  </si>
  <si>
    <t>Abilene H S</t>
  </si>
  <si>
    <t>Larson EL</t>
  </si>
  <si>
    <t>0015A00002RZXS5QAP</t>
  </si>
  <si>
    <t>Charles Baxter J H</t>
  </si>
  <si>
    <t>0015A00002RZXUSQA5</t>
  </si>
  <si>
    <t>Christian Life Preparatory School</t>
  </si>
  <si>
    <t>0015A00002RZXWCQA5</t>
  </si>
  <si>
    <t>Parkwood Hill Int</t>
  </si>
  <si>
    <t>0015A00002RZXeSQAX</t>
  </si>
  <si>
    <t>0015A00002RZXgCQAX</t>
  </si>
  <si>
    <t>Dyess EL</t>
  </si>
  <si>
    <t>0015A00002RZXjfQAH</t>
  </si>
  <si>
    <t>0015A00002RZXpaQAH</t>
  </si>
  <si>
    <t>Acton EL</t>
  </si>
  <si>
    <t>0015A00002RZXqeQAH</t>
  </si>
  <si>
    <t>Adams EL</t>
  </si>
  <si>
    <t>0015A00002RZXxlQAH</t>
  </si>
  <si>
    <t>Rogene Worley Middle</t>
  </si>
  <si>
    <t>0015A00002RZY0GQAX</t>
  </si>
  <si>
    <t>Roanoke EL</t>
  </si>
  <si>
    <t>0015A00002RZY26QAH</t>
  </si>
  <si>
    <t>Flint Academy</t>
  </si>
  <si>
    <t>0015A00002RZY2xQAH</t>
  </si>
  <si>
    <t>Thelma Jones EL</t>
  </si>
  <si>
    <t>0015A00002RZY5iQAH</t>
  </si>
  <si>
    <t>0015A00002RZY5pQAH</t>
  </si>
  <si>
    <t>Walnut Creek EL</t>
  </si>
  <si>
    <t>0015A00002RZY6FQAX</t>
  </si>
  <si>
    <t>Walnut Grove EL</t>
  </si>
  <si>
    <t>0015A00002RZYB5QAP</t>
  </si>
  <si>
    <t>Central J H</t>
  </si>
  <si>
    <t>0015A00002RZYCoQAP</t>
  </si>
  <si>
    <t>0015A00002RZYEnQAP</t>
  </si>
  <si>
    <t>Jean Mcclung Middle</t>
  </si>
  <si>
    <t>0015A00002RZYJCQA5</t>
  </si>
  <si>
    <t>0015A00002RZYMNQA5</t>
  </si>
  <si>
    <t>Parsons Elementary</t>
  </si>
  <si>
    <t>0015A00002RZYQ3QAP</t>
  </si>
  <si>
    <t>0015A00002RZYX2QAP</t>
  </si>
  <si>
    <t>0015A00002RZYXOQA5</t>
  </si>
  <si>
    <t>J C Thompson EL</t>
  </si>
  <si>
    <t>0015A00002RZYYFQA5</t>
  </si>
  <si>
    <t>J L Boren EL</t>
  </si>
  <si>
    <t>0015A00002RZYYOQA5</t>
  </si>
  <si>
    <t>Farrell EL</t>
  </si>
  <si>
    <t>0015A00002RZYYxQAP</t>
  </si>
  <si>
    <t>J T Stevens EL</t>
  </si>
  <si>
    <t>0015A00002RZYakQAH</t>
  </si>
  <si>
    <t>Rogers EL</t>
  </si>
  <si>
    <t>0015A00002RZYeMQAX</t>
  </si>
  <si>
    <t>Carl E Schluter EL</t>
  </si>
  <si>
    <t>0015A00002RZYimQAH</t>
  </si>
  <si>
    <t>Adrian School</t>
  </si>
  <si>
    <t>0015A00002RZYjLQAX</t>
  </si>
  <si>
    <t>0015A00002RZYmpQAH</t>
  </si>
  <si>
    <t>Ward EL</t>
  </si>
  <si>
    <t>0015A00002RZYqjQAH</t>
  </si>
  <si>
    <t>Tison Middle</t>
  </si>
  <si>
    <t>0015A00002RZYquQAH</t>
  </si>
  <si>
    <t>Texas Leadership Of San Angelo</t>
  </si>
  <si>
    <t>0015A00002RZYs2QAH</t>
  </si>
  <si>
    <t>Temple Christian Schools</t>
  </si>
  <si>
    <t>0015A00002RZYwvQAH</t>
  </si>
  <si>
    <t>Newman International Academy Of Arlington</t>
  </si>
  <si>
    <t>0015A00002RZYyRQAX</t>
  </si>
  <si>
    <t>North Crowley H S</t>
  </si>
  <si>
    <t>0015A00002RZZ6fQAH</t>
  </si>
  <si>
    <t>Penelope School</t>
  </si>
  <si>
    <t>0015A00002RZZJmQAP</t>
  </si>
  <si>
    <t>Boyd Middle</t>
  </si>
  <si>
    <t>0015A00002RZZSEQA5</t>
  </si>
  <si>
    <t>Charlotte Anderson Preparatory Academy</t>
  </si>
  <si>
    <t>0015A00002RZZcPQAX</t>
  </si>
  <si>
    <t>John A Dubiski Career H S</t>
  </si>
  <si>
    <t>0015A00002RZZfIQAX</t>
  </si>
  <si>
    <t>Jefferson EL</t>
  </si>
  <si>
    <t>0015A00002RZZgkQAH</t>
  </si>
  <si>
    <t>0015A00002RZZlJQAX</t>
  </si>
  <si>
    <t>North EL</t>
  </si>
  <si>
    <t>0015A00002RZZr0QAH</t>
  </si>
  <si>
    <t>0015A00002RZZuxQAH</t>
  </si>
  <si>
    <t>La Mesa EL</t>
  </si>
  <si>
    <t>0015A00002RZZwmQAH</t>
  </si>
  <si>
    <t>Jack C Binion EL</t>
  </si>
  <si>
    <t>0015A00002RZZwoQAH</t>
  </si>
  <si>
    <t>Jack D Johnson EL</t>
  </si>
  <si>
    <t>0015A00002RZZyNQAX</t>
  </si>
  <si>
    <t>0015A00002RZZyPQAX</t>
  </si>
  <si>
    <t>0015A00002RZZybQAH</t>
  </si>
  <si>
    <t>0015A00002RZa1BQAT</t>
  </si>
  <si>
    <t>Rolling Hills EL</t>
  </si>
  <si>
    <t>0015A00002RZa5yQAD</t>
  </si>
  <si>
    <t>Bluebonnet EL</t>
  </si>
  <si>
    <t>0015A00002RZa61QAD</t>
  </si>
  <si>
    <t>0015A00002RZa6RQAT</t>
  </si>
  <si>
    <t>0015A00002RZa7CQAT</t>
  </si>
  <si>
    <t>Bradford EL</t>
  </si>
  <si>
    <t>0015A00002RZaM0QAL</t>
  </si>
  <si>
    <t>0015A00002RZaTOQA1</t>
  </si>
  <si>
    <t>New Home School</t>
  </si>
  <si>
    <t>0015A00002RZaV9QAL</t>
  </si>
  <si>
    <t>North Euless EL</t>
  </si>
  <si>
    <t>0015A00002RZadmQAD</t>
  </si>
  <si>
    <t>0015A00002RZafCQAT</t>
  </si>
  <si>
    <t>0015A00002RZag8QAD</t>
  </si>
  <si>
    <t>Saginaw EL</t>
  </si>
  <si>
    <t>0015A00002RZag9QAD</t>
  </si>
  <si>
    <t>Saginaw H S</t>
  </si>
  <si>
    <t>0015A00002RZagAQAT</t>
  </si>
  <si>
    <t>Saginaw High School</t>
  </si>
  <si>
    <t>0015A00002RZah0QAD</t>
  </si>
  <si>
    <t>Robert H Rockenbaugh EL</t>
  </si>
  <si>
    <t>0015A00002RZaiWQAT</t>
  </si>
  <si>
    <t>St Elizabeth Ann Seton School</t>
  </si>
  <si>
    <t>0015A00002RZaqFQAT</t>
  </si>
  <si>
    <t>0015A00002RZaszQAD</t>
  </si>
  <si>
    <t>Brock Int</t>
  </si>
  <si>
    <t>0015A00002RZat2QAD</t>
  </si>
  <si>
    <t>Brock J H</t>
  </si>
  <si>
    <t>0015A00002RZaxTQAT</t>
  </si>
  <si>
    <t>0015A00002RZaxUQAT</t>
  </si>
  <si>
    <t>Mary Ann Sanders Elementary</t>
  </si>
  <si>
    <t>0015A00002RZazrQAD</t>
  </si>
  <si>
    <t>Cisco EL</t>
  </si>
  <si>
    <t>0015A00002RZaztQAD</t>
  </si>
  <si>
    <t>Cisco J H</t>
  </si>
  <si>
    <t>0015A00002RZbAJQA1</t>
  </si>
  <si>
    <t>Nichols J H</t>
  </si>
  <si>
    <t>0015A00002RZbATQA1</t>
  </si>
  <si>
    <t>Nick Kerr Middle</t>
  </si>
  <si>
    <t>0015A00002RZbCeQAL</t>
  </si>
  <si>
    <t>Lakeview EL</t>
  </si>
  <si>
    <t>0015A00002RZbEKQA1</t>
  </si>
  <si>
    <t>Terra Vista Middle</t>
  </si>
  <si>
    <t>0015A00002RZbGbQAL</t>
  </si>
  <si>
    <t>Williams EL</t>
  </si>
  <si>
    <t>0015A00002RZbIBQA1</t>
  </si>
  <si>
    <t>Hughes Middle</t>
  </si>
  <si>
    <t>0015A00002RZbLJQA1</t>
  </si>
  <si>
    <t>0015A00002RZbOdQAL</t>
  </si>
  <si>
    <t>Greenfield EL</t>
  </si>
  <si>
    <t>0015A00002RZbPFQA1</t>
  </si>
  <si>
    <t>Greenhill School</t>
  </si>
  <si>
    <t>0015A00002RZbR6QAL</t>
  </si>
  <si>
    <t>Greenways Int</t>
  </si>
  <si>
    <t>0015A00002RZbT2QAL</t>
  </si>
  <si>
    <t>Totals</t>
  </si>
  <si>
    <t>0015A00002RZbWkQAL</t>
  </si>
  <si>
    <t>St Andrew Catholic</t>
  </si>
  <si>
    <t>0015A00002RZbb4QAD</t>
  </si>
  <si>
    <t>Aledo H S</t>
  </si>
  <si>
    <t>0015A00002RZbb5QAD</t>
  </si>
  <si>
    <t>Aledo Middle</t>
  </si>
  <si>
    <t>0015A00002RZbbsQAD</t>
  </si>
  <si>
    <t>0015A00002RZbczQAD</t>
  </si>
  <si>
    <t>0015A00002RZbfiQAD</t>
  </si>
  <si>
    <t>0015A00002RZbjzQAD</t>
  </si>
  <si>
    <t>Marilyn Miller Language Academy</t>
  </si>
  <si>
    <t>0015A00002RZbkGQAT</t>
  </si>
  <si>
    <t>0015A00002RZblwQAD</t>
  </si>
  <si>
    <t>0015A00002RZbmNQAT</t>
  </si>
  <si>
    <t>Chillicothe School</t>
  </si>
  <si>
    <t>0015A00002RZbnMQAT</t>
  </si>
  <si>
    <t>City View EL</t>
  </si>
  <si>
    <t>0015A00002RZbnNQAT</t>
  </si>
  <si>
    <t>0015A00002RZbnOQAT</t>
  </si>
  <si>
    <t>City View Junior/senior High</t>
  </si>
  <si>
    <t>0015A00002RZbuFQAT</t>
  </si>
  <si>
    <t>Kirby Middle</t>
  </si>
  <si>
    <t>0015A00002RZc8pQAD</t>
  </si>
  <si>
    <t>0015A00002RZc9HQAT</t>
  </si>
  <si>
    <t>0015A00002RZcCqQAL</t>
  </si>
  <si>
    <t>Rule School</t>
  </si>
  <si>
    <t>0015A00002RZcI9QAL</t>
  </si>
  <si>
    <t>Alice Carlson Applied Lrn Ctr</t>
  </si>
  <si>
    <t>0015A00002RZcIWQA1</t>
  </si>
  <si>
    <t>Alice Ponder EL</t>
  </si>
  <si>
    <t>All Saints Episcopal School</t>
  </si>
  <si>
    <t>0015A00002RZcQlQAL</t>
  </si>
  <si>
    <t>Mary Harris EL</t>
  </si>
  <si>
    <t>0015A00002RZcR4QAL</t>
  </si>
  <si>
    <t>Mary Jo Sheppard EL</t>
  </si>
  <si>
    <t>0015A00002RZcRXQA1</t>
  </si>
  <si>
    <t>Mccall EL</t>
  </si>
  <si>
    <t>0015A00002RZcSCQA1</t>
  </si>
  <si>
    <t>Meadowcreek EL</t>
  </si>
  <si>
    <t>0015A00002RZcU3QAL</t>
  </si>
  <si>
    <t>Brooks Wester Middle</t>
  </si>
  <si>
    <t>0015A00002RZcY6QAL</t>
  </si>
  <si>
    <t>0015A00002RZcZHQA1</t>
  </si>
  <si>
    <t>Nazareth School</t>
  </si>
  <si>
    <t>0015A00002RZccQQAT</t>
  </si>
  <si>
    <t>Straight Public School</t>
  </si>
  <si>
    <t>0015A00002RZcdrQAD</t>
  </si>
  <si>
    <t>Plainview H S</t>
  </si>
  <si>
    <t>0015A00002RZckHQAT</t>
  </si>
  <si>
    <t>0015A00002RZckJQAT</t>
  </si>
  <si>
    <t>0015A00002RZcnXQAT</t>
  </si>
  <si>
    <t>Groom School</t>
  </si>
  <si>
    <t>0015A00002RZcpKQAT</t>
  </si>
  <si>
    <t>0015A00002RZcpYQAT</t>
  </si>
  <si>
    <t>0015A00002RZctMQAT</t>
  </si>
  <si>
    <t>Independence EL</t>
  </si>
  <si>
    <t>0015A00002RZctNQAT</t>
  </si>
  <si>
    <t>0015A00002RZczuQAD</t>
  </si>
  <si>
    <t>0015A00002RZd3TQAT</t>
  </si>
  <si>
    <t>0015A00002RZd4xQAD</t>
  </si>
  <si>
    <t>0015A00002RZd5HQAT</t>
  </si>
  <si>
    <t>Vandagriff EL</t>
  </si>
  <si>
    <t>0015A00002RZdA2QAL</t>
  </si>
  <si>
    <t>0015A00002RZdCjQAL</t>
  </si>
  <si>
    <t>0015A00002RZdF0QAL</t>
  </si>
  <si>
    <t>North Joshua EL</t>
  </si>
  <si>
    <t>0015A00002RZdMNQA1</t>
  </si>
  <si>
    <t>Patton Springs School</t>
  </si>
  <si>
    <t>0015A00002RZdMvQAL</t>
  </si>
  <si>
    <t>0015A00002RZdN0QAL</t>
  </si>
  <si>
    <t>0015A00002RZdOXQA1</t>
  </si>
  <si>
    <t>0015A00002RZdPnQAL</t>
  </si>
  <si>
    <t>Lakewood EL</t>
  </si>
  <si>
    <t>0015A00002RZdU5QAL</t>
  </si>
  <si>
    <t>Gunn J H</t>
  </si>
  <si>
    <t>0015A00002RZdUSQA1</t>
  </si>
  <si>
    <t>0015A00002RZdViQAL</t>
  </si>
  <si>
    <t>0015A00002RZdWvQAL</t>
  </si>
  <si>
    <t>Holy Cross Christian Academy</t>
  </si>
  <si>
    <t>0015A00002RZdpmQAD</t>
  </si>
  <si>
    <t>Paul Belton EL</t>
  </si>
  <si>
    <t>0015A00002RZdqXQAT</t>
  </si>
  <si>
    <t>0015A00002RZdtSQAT</t>
  </si>
  <si>
    <t>Bryson EL</t>
  </si>
  <si>
    <t>0015A00002RZdtVQAT</t>
  </si>
  <si>
    <t>Bryson School</t>
  </si>
  <si>
    <t>0015A00002RZdvRQAT</t>
  </si>
  <si>
    <t>Buffalo Gap EL</t>
  </si>
  <si>
    <t>0015A00002RZe3dQAD</t>
  </si>
  <si>
    <t>Uplift Education-north Hills Prep Middle</t>
  </si>
  <si>
    <t>0015A00002RZe5tQAD</t>
  </si>
  <si>
    <t>Strawn School</t>
  </si>
  <si>
    <t>0015A00002RZe84QAD</t>
  </si>
  <si>
    <t>0015A00002RZe8NQAT</t>
  </si>
  <si>
    <t>0015A00002RZeIcQAL</t>
  </si>
  <si>
    <t>Chisholm Ridge</t>
  </si>
  <si>
    <t>0015A00002RZeIfQAL</t>
  </si>
  <si>
    <t>Chisholm Trail EL</t>
  </si>
  <si>
    <t>0015A00002RZeIhQAL</t>
  </si>
  <si>
    <t>Chisholm Trail H S</t>
  </si>
  <si>
    <t>0015A00002RZeK9QAL</t>
  </si>
  <si>
    <t>0015A00002RZePoQAL</t>
  </si>
  <si>
    <t>Southeast EL</t>
  </si>
  <si>
    <t>0015A00002RZeTJQA1</t>
  </si>
  <si>
    <t>Birdville EL</t>
  </si>
  <si>
    <t>0015A00002RZeTKQA1</t>
  </si>
  <si>
    <t>Birdville H S</t>
  </si>
  <si>
    <t>0015A00002RZeU2QAL</t>
  </si>
  <si>
    <t>Bishop EL</t>
  </si>
  <si>
    <t>0015A00002RZeXdQAL</t>
  </si>
  <si>
    <t>Perryton Kinder</t>
  </si>
  <si>
    <t>0015A00002RZeYvQAL</t>
  </si>
  <si>
    <t>Upland Heights EL</t>
  </si>
  <si>
    <t>0015A00002RZei9QAD</t>
  </si>
  <si>
    <t>Merryhill School</t>
  </si>
  <si>
    <t>0015A00002RZer0QAD</t>
  </si>
  <si>
    <t>0015A00002RZesTQAT</t>
  </si>
  <si>
    <t>0015A00002RZewYQAT</t>
  </si>
  <si>
    <t>Hurst Hills EL</t>
  </si>
  <si>
    <t>0015A00002RZewZQAT</t>
  </si>
  <si>
    <t>Hurst J H</t>
  </si>
  <si>
    <t>0015A00002RZewbQAD</t>
  </si>
  <si>
    <t>0015A00002RZeyhQAD</t>
  </si>
  <si>
    <t>Keller H S</t>
  </si>
  <si>
    <t>0015A00002RZeyiQAD</t>
  </si>
  <si>
    <t>Keller Middle</t>
  </si>
  <si>
    <t>0015A00002RZeylQAD</t>
  </si>
  <si>
    <t>Keller-harvel EL</t>
  </si>
  <si>
    <t>0015A00002RZeyrQAD</t>
  </si>
  <si>
    <t>0015A00002RZf0xQAD</t>
  </si>
  <si>
    <t>0015A00002RZf4VQAT</t>
  </si>
  <si>
    <t>0015A00002RZf5rQAD</t>
  </si>
  <si>
    <t>Christ Academy</t>
  </si>
  <si>
    <t>0015A00002RZf8FQAT</t>
  </si>
  <si>
    <t>Alvarado El-north</t>
  </si>
  <si>
    <t>0015A00002RZf8GQAT</t>
  </si>
  <si>
    <t>Alvarado El-south</t>
  </si>
  <si>
    <t>0015A00002RZf8MQAT</t>
  </si>
  <si>
    <t>Alvarado Int</t>
  </si>
  <si>
    <t>0015A00002RZf8NQAT</t>
  </si>
  <si>
    <t>Alvarado Intermediate</t>
  </si>
  <si>
    <t>0015A00002RZf8OQAT</t>
  </si>
  <si>
    <t>Alvarado Isd Accelerated Education</t>
  </si>
  <si>
    <t>0015A00002RZf8PQAT</t>
  </si>
  <si>
    <t>Alvarado J H</t>
  </si>
  <si>
    <t>0015A00002RZf8lQAD</t>
  </si>
  <si>
    <t>0015A00002RZf9PQAT</t>
  </si>
  <si>
    <t>Amarillo H S</t>
  </si>
  <si>
    <t>Home School</t>
  </si>
  <si>
    <t>0015A00002RZfPDQA1</t>
  </si>
  <si>
    <t>Amarillo Collegiate Academy</t>
  </si>
  <si>
    <t>0015A00002RZfXXQA1</t>
  </si>
  <si>
    <t>Grandview EL</t>
  </si>
  <si>
    <t>0015A00002RZfXZQA1</t>
  </si>
  <si>
    <t>Grandview J H</t>
  </si>
  <si>
    <t>0015A00002RZfXlQAL</t>
  </si>
  <si>
    <t>0015A00002RZfbLQAT</t>
  </si>
  <si>
    <t>0015A00002RZfdHQAT</t>
  </si>
  <si>
    <t>0015A00002RZfdyQAD</t>
  </si>
  <si>
    <t>0015A00002RZfejQAD</t>
  </si>
  <si>
    <t>0015A00002RZffkQAD</t>
  </si>
  <si>
    <t>0015A00002RZfhHQAT</t>
  </si>
  <si>
    <t>Kennedale H S</t>
  </si>
  <si>
    <t>0015A00002RZfjeQAD</t>
  </si>
  <si>
    <t>Christ The King Cathedral School</t>
  </si>
  <si>
    <t>0015A00002RZfnzQAD</t>
  </si>
  <si>
    <t>Indian Springs Middle</t>
  </si>
  <si>
    <t>0015A00002RZfoYQAT</t>
  </si>
  <si>
    <t>Richland EL</t>
  </si>
  <si>
    <t>0015A00002RZfomQAD</t>
  </si>
  <si>
    <t>Richland H S</t>
  </si>
  <si>
    <t>0015A00002RZfqeQAD</t>
  </si>
  <si>
    <t>Rider H S</t>
  </si>
  <si>
    <t>0015A00002RZfuXQAT</t>
  </si>
  <si>
    <t>Uplift Ascend Preparatory</t>
  </si>
  <si>
    <t>0015A00002RZfy2QAD</t>
  </si>
  <si>
    <t>Spring Creek School</t>
  </si>
  <si>
    <t>0015A00002RZg2KQAT</t>
  </si>
  <si>
    <t>0015A00002RZg8UQAT</t>
  </si>
  <si>
    <t>0015A00002RZgA3QAL</t>
  </si>
  <si>
    <t>T A Howard Middle</t>
  </si>
  <si>
    <t>0015A00002RZgAIQA1</t>
  </si>
  <si>
    <t>0015A00002RZgEeQAL</t>
  </si>
  <si>
    <t>Gene Howe EL</t>
  </si>
  <si>
    <t>0015A00002RZgIWQA1</t>
  </si>
  <si>
    <t>Miami School</t>
  </si>
  <si>
    <t>0015A00002RZgM1QAL</t>
  </si>
  <si>
    <t>Nettie Baccus EL</t>
  </si>
  <si>
    <t>0015A00002RZgOYQA1</t>
  </si>
  <si>
    <t>Kenneth Davis EL</t>
  </si>
  <si>
    <t>0015A00002RZgRqQAL</t>
  </si>
  <si>
    <t>Channing School</t>
  </si>
  <si>
    <t>0015A00002RZgT6QAL</t>
  </si>
  <si>
    <t>Elizabeth Smith Academy</t>
  </si>
  <si>
    <t>0015A00002RZgUDQA1</t>
  </si>
  <si>
    <t>Ridgecrest EL</t>
  </si>
  <si>
    <t>0015A00002RZgV5QAL</t>
  </si>
  <si>
    <t>Ridgeview EL</t>
  </si>
  <si>
    <t>0015A00002RZgW0QAL</t>
  </si>
  <si>
    <t>Ridglea Hills EL</t>
  </si>
  <si>
    <t>0015A00002RZgYlQAL</t>
  </si>
  <si>
    <t>Ann Brock El At Oak Grove</t>
  </si>
  <si>
    <t>0015A00002RZgZfQAL</t>
  </si>
  <si>
    <t>Amherst School</t>
  </si>
  <si>
    <t>0015A00002RZgbPQAT</t>
  </si>
  <si>
    <t>0015A00002RZgdKQAT</t>
  </si>
  <si>
    <t>I C Evans EL</t>
  </si>
  <si>
    <t>0015A00002RZgdPQAT</t>
  </si>
  <si>
    <t>I.M. Terrell Elem</t>
  </si>
  <si>
    <t>0015A00002RZghbQAD</t>
  </si>
  <si>
    <t>Petersburg School</t>
  </si>
  <si>
    <t>0015A00002RZgi3QAD</t>
  </si>
  <si>
    <t>0015A00002RZgldQAD</t>
  </si>
  <si>
    <t>0015A00002RZgmaQAD</t>
  </si>
  <si>
    <t>Spring Garden EL</t>
  </si>
  <si>
    <t>0015A00002RZgo2QAD</t>
  </si>
  <si>
    <t>Venus EL</t>
  </si>
  <si>
    <t>0015A00002RZgo5QAD</t>
  </si>
  <si>
    <t>Venus Pri</t>
  </si>
  <si>
    <t>0015A00002RZgwPQAT</t>
  </si>
  <si>
    <t>Tanglewood EL</t>
  </si>
  <si>
    <t>0015A00002RZh1hQAD</t>
  </si>
  <si>
    <t>Kidwell EL</t>
  </si>
  <si>
    <t>Key EL</t>
  </si>
  <si>
    <t>0015A00002RZh5ZQAT</t>
  </si>
  <si>
    <t>Monnig Middle</t>
  </si>
  <si>
    <t>0015A00002RZh6ZQAT</t>
  </si>
  <si>
    <t>0015A00002RZh7QQAT</t>
  </si>
  <si>
    <t>Mary Lillard I S</t>
  </si>
  <si>
    <t>0015A00002RZh7pQAD</t>
  </si>
  <si>
    <t>Moore EL</t>
  </si>
  <si>
    <t>0015A00002RZh7yQAD</t>
  </si>
  <si>
    <t>Mary Orr Int</t>
  </si>
  <si>
    <t>0015A00002RZhD4QAL</t>
  </si>
  <si>
    <t>Amos EL</t>
  </si>
  <si>
    <t>0015A00002RZhHPQA1</t>
  </si>
  <si>
    <t>Evans Middle</t>
  </si>
  <si>
    <t>0015A00002RZhKzQAL</t>
  </si>
  <si>
    <t>Dozier EL</t>
  </si>
  <si>
    <t>0015A00002RZhMgQAL</t>
  </si>
  <si>
    <t>Homeschool</t>
  </si>
  <si>
    <t>0015A00002RZhU3QAL</t>
  </si>
  <si>
    <t>0015A00002RZhXqQAL</t>
  </si>
  <si>
    <t>Bransford EL</t>
  </si>
  <si>
    <t>0015A00002RZhZtQAL</t>
  </si>
  <si>
    <t>0015A00002RZhaKQAT</t>
  </si>
  <si>
    <t>Goodwell ES</t>
  </si>
  <si>
    <t>0015A00002RZhcZQAT</t>
  </si>
  <si>
    <t>George Dawson Middle</t>
  </si>
  <si>
    <t>0015A00002RZhdSQAT</t>
  </si>
  <si>
    <t>0015A00002RZhi5QAD</t>
  </si>
  <si>
    <t>0015A00002RZhi9QAD</t>
  </si>
  <si>
    <t>Millsap Middle</t>
  </si>
  <si>
    <t>0015A00002RZhjIQAT</t>
  </si>
  <si>
    <t>0015A00002RZhtKQAT</t>
  </si>
  <si>
    <t>Elkins EL</t>
  </si>
  <si>
    <t>0015A00002RZhz0QAD</t>
  </si>
  <si>
    <t>0015A00002RZi00QAD</t>
  </si>
  <si>
    <t>0015A00002RZi1BQAT</t>
  </si>
  <si>
    <t>0015A00002RZi2RQAT</t>
  </si>
  <si>
    <t>Aquilla School</t>
  </si>
  <si>
    <t>Houston El</t>
  </si>
  <si>
    <t>0015A00002RZi2lQAD</t>
  </si>
  <si>
    <t>0015A00002RZi3UQAT</t>
  </si>
  <si>
    <t>0015A00002RZi3VQAT</t>
  </si>
  <si>
    <t>Idalou H S</t>
  </si>
  <si>
    <t>0015A00002RZi5zQAD</t>
  </si>
  <si>
    <t>W A Porter EL</t>
  </si>
  <si>
    <t>0015A00002RZi6DQAT</t>
  </si>
  <si>
    <t>0015A00002RZiFVQA1</t>
  </si>
  <si>
    <t>Bivins EL</t>
  </si>
  <si>
    <t>0015A00002RZiGCQA1</t>
  </si>
  <si>
    <t>Boise City ES</t>
  </si>
  <si>
    <t>0015A00002RZiGSQA1</t>
  </si>
  <si>
    <t>Boles J H</t>
  </si>
  <si>
    <t>0015A00002RZiH0QAL</t>
  </si>
  <si>
    <t>Richard Bransom EL</t>
  </si>
  <si>
    <t>0015A00002RZiIIQA1</t>
  </si>
  <si>
    <t>Bess Race EL</t>
  </si>
  <si>
    <t>0015A00002RZiKBQA1</t>
  </si>
  <si>
    <t>0015A00002RZiKvQAL</t>
  </si>
  <si>
    <t>0015A00002RZiOtQAL</t>
  </si>
  <si>
    <t>Southland School</t>
  </si>
  <si>
    <t>0015A00002RZiQ3QAL</t>
  </si>
  <si>
    <t>Glen Rose EL</t>
  </si>
  <si>
    <t>0015A00002RZiQ7QAL</t>
  </si>
  <si>
    <t>Glen Rose Int</t>
  </si>
  <si>
    <t>0015A00002RZiQMQA1</t>
  </si>
  <si>
    <t>Gordon School</t>
  </si>
  <si>
    <t>0015A00002RZiQxQAL</t>
  </si>
  <si>
    <t>Goshen Creek EL</t>
  </si>
  <si>
    <t>0015A00002RZiRNQA1</t>
  </si>
  <si>
    <t>Grapevine EL</t>
  </si>
  <si>
    <t>0015A00002RZiRQQA1</t>
  </si>
  <si>
    <t>Grapevine H S</t>
  </si>
  <si>
    <t>0015A00002RZiRRQA1</t>
  </si>
  <si>
    <t>Grapevine Middle</t>
  </si>
  <si>
    <t>0015A00002RZiUaQAL</t>
  </si>
  <si>
    <t>Overton Ray EL</t>
  </si>
  <si>
    <t>0015A00002RZiUcQAL</t>
  </si>
  <si>
    <t>John G Tower EL</t>
  </si>
  <si>
    <t>0015A00002RZicbQAD</t>
  </si>
  <si>
    <t>Rise Academy</t>
  </si>
  <si>
    <t>0015A00002RZieFQAT</t>
  </si>
  <si>
    <t>River Trails EL</t>
  </si>
  <si>
    <t>0015A00002RZifAQAT</t>
  </si>
  <si>
    <t>0015A00002RZijgQAD</t>
  </si>
  <si>
    <t>Anton School</t>
  </si>
  <si>
    <t>0015A00002RZisPQAT</t>
  </si>
  <si>
    <t>W E Chalmers EL</t>
  </si>
  <si>
    <t>0015A00002RZisSQAT</t>
  </si>
  <si>
    <t>W E Hoover EL</t>
  </si>
  <si>
    <t>0015A00002RZit4QAD</t>
  </si>
  <si>
    <t>W M Green EL</t>
  </si>
  <si>
    <t>0015A00002RZitFQAT</t>
  </si>
  <si>
    <t>W R Hatfield EL</t>
  </si>
  <si>
    <t>0015A00002RZiwAQAT</t>
  </si>
  <si>
    <t>Stripling Middle</t>
  </si>
  <si>
    <t>0015A00002RZix4QAD</t>
  </si>
  <si>
    <t>Stuard EL</t>
  </si>
  <si>
    <t>0015A00002RZj0XQAT</t>
  </si>
  <si>
    <t>Bonham EL</t>
  </si>
  <si>
    <t>Bonham Middle</t>
  </si>
  <si>
    <t>0015A00002RZj0eQAD</t>
  </si>
  <si>
    <t>0015A00002RZj4HQAT</t>
  </si>
  <si>
    <t>Olney J H</t>
  </si>
  <si>
    <t>0015A00002RZj4QQAT</t>
  </si>
  <si>
    <t>Olsen Park EL</t>
  </si>
  <si>
    <t>0015A00002RZj9OQAT</t>
  </si>
  <si>
    <t>James A Arthur Int</t>
  </si>
  <si>
    <t>0015A00002RZjFYQA1</t>
  </si>
  <si>
    <t>Mansfield Frontier Stem Academy</t>
  </si>
  <si>
    <t>0015A00002RZjFZQA1</t>
  </si>
  <si>
    <t>Mansfield H S</t>
  </si>
  <si>
    <t>0015A00002RZjFmQAL</t>
  </si>
  <si>
    <t>Mansfield Lake Ridge H S</t>
  </si>
  <si>
    <t>0015A00002RZjFnQAL</t>
  </si>
  <si>
    <t>Mansfield Legacy H S</t>
  </si>
  <si>
    <t>0015A00002RZjFvQAL</t>
  </si>
  <si>
    <t>Mansfield Summit H S</t>
  </si>
  <si>
    <t>0015A00002RZjFwQAL</t>
  </si>
  <si>
    <t>Mansfield Timberview H S</t>
  </si>
  <si>
    <t>0015A00002RZjPLQA1</t>
  </si>
  <si>
    <t>Applied Learning Acad</t>
  </si>
  <si>
    <t>0015A00002RZjW0QAL</t>
  </si>
  <si>
    <t>Fain EL</t>
  </si>
  <si>
    <t>0015A00002RZjY7QAL</t>
  </si>
  <si>
    <t>Houston Middle</t>
  </si>
  <si>
    <t>0015A00002RZjZVQA1</t>
  </si>
  <si>
    <t>Ikard EL</t>
  </si>
  <si>
    <t>0015A00002RZjbDQAT</t>
  </si>
  <si>
    <t>0015A00002RZjdIQAT</t>
  </si>
  <si>
    <t>Blackwell School</t>
  </si>
  <si>
    <t>0015A00002RZjdxQAD</t>
  </si>
  <si>
    <t>Bonnie Brae</t>
  </si>
  <si>
    <t>0015A00002RZjr8QAD</t>
  </si>
  <si>
    <t>0015A00002RZjuyQAD</t>
  </si>
  <si>
    <t>R F Patterson EL</t>
  </si>
  <si>
    <t>0015A00002RZk01QAD</t>
  </si>
  <si>
    <t>Glenhope EL</t>
  </si>
  <si>
    <t>0015A00002RZk0SQAT</t>
  </si>
  <si>
    <t>Glenn Harmon EL</t>
  </si>
  <si>
    <t>0015A00002RZk6LQAT</t>
  </si>
  <si>
    <t>0015A00002RZkDXQA1</t>
  </si>
  <si>
    <t>0015A00002RZkHjQAL</t>
  </si>
  <si>
    <t>0015A00002RZkWSQA1</t>
  </si>
  <si>
    <t>John M Tidwell Middle</t>
  </si>
  <si>
    <t>0015A00002RZkZJQA1</t>
  </si>
  <si>
    <t>Stephen F Austin Pri</t>
  </si>
  <si>
    <t>0015A00002RZkuRQAT</t>
  </si>
  <si>
    <t>0015A00002RZl0UQAT</t>
  </si>
  <si>
    <t>Arden Road EL</t>
  </si>
  <si>
    <t>0015A00002RZl2RQAT</t>
  </si>
  <si>
    <t>Arlington Classics Academy - Arkansas Campus</t>
  </si>
  <si>
    <t>0015A00002RZl2SQAT</t>
  </si>
  <si>
    <t>Arlington Classics Academy -intermediate</t>
  </si>
  <si>
    <t>0015A00002RZl2TQAT</t>
  </si>
  <si>
    <t>Arlington Classics Academy - Middle</t>
  </si>
  <si>
    <t>0015A00002RZl2nQAD</t>
  </si>
  <si>
    <t>Arlington H S</t>
  </si>
  <si>
    <t>0015A00002RZl4PQAT</t>
  </si>
  <si>
    <t>Victory Baptist Academy</t>
  </si>
  <si>
    <t>Victory Christian Academy</t>
  </si>
  <si>
    <t>0015A00002RZlHYQA1</t>
  </si>
  <si>
    <t>Academy of the Arts at Bransom</t>
  </si>
  <si>
    <t>0015A00002RZlHZQA1</t>
  </si>
  <si>
    <t>Academy of Leadership &amp; Technology</t>
  </si>
  <si>
    <t>0015A00002RZlHaQAL</t>
  </si>
  <si>
    <t>STEM Academy at Stribling</t>
  </si>
  <si>
    <t>0015A00002RZlHbQAL</t>
  </si>
  <si>
    <t>Sunset Valley EL</t>
  </si>
  <si>
    <t>0015A00002RZlJrQAL</t>
  </si>
  <si>
    <t>0015A00002RZlKyQAL</t>
  </si>
  <si>
    <t>High Point Academy</t>
  </si>
  <si>
    <t>0015A00002RZlSMQA1</t>
  </si>
  <si>
    <t>Universal Academy - Dallas</t>
  </si>
  <si>
    <t>0015A00002RZlSYQA1</t>
  </si>
  <si>
    <t>Harmony School Of Innovation - Fort Worth</t>
  </si>
  <si>
    <t>0015A00002RZlSZQA1</t>
  </si>
  <si>
    <t>Harmony School Of Innovation- Euless</t>
  </si>
  <si>
    <t>0015A00002RZlURQA1</t>
  </si>
  <si>
    <t>Asa E Low Jr Int</t>
  </si>
  <si>
    <t>0015A00002RZlVuQAL</t>
  </si>
  <si>
    <t>0015A00002RZlf9QAD</t>
  </si>
  <si>
    <t>Workman J H</t>
  </si>
  <si>
    <t>0015A00002RZlfHQAT</t>
  </si>
  <si>
    <t>Young Women's Leadership Academy</t>
  </si>
  <si>
    <t>0015A00002RZllZQAT</t>
  </si>
  <si>
    <t>St Patrick School</t>
  </si>
  <si>
    <t>0015A00002RZlsGQAT</t>
  </si>
  <si>
    <t>0015A00002RZlxnQAD</t>
  </si>
  <si>
    <t>Ashworth EL</t>
  </si>
  <si>
    <t>0015A00002RZlyCQAT</t>
  </si>
  <si>
    <t>0015A00002RZm1KQAT</t>
  </si>
  <si>
    <t>Highland Middle</t>
  </si>
  <si>
    <t>Highland Park EL</t>
  </si>
  <si>
    <t>0015A00002RZm1kQAD</t>
  </si>
  <si>
    <t>0015A00002RZm24QAD</t>
  </si>
  <si>
    <t>Highland Park H S</t>
  </si>
  <si>
    <t>0015A00002RZm2BQAT</t>
  </si>
  <si>
    <t>Highland Park Middle</t>
  </si>
  <si>
    <t>0015A00002RZm2cQAD</t>
  </si>
  <si>
    <t>0015A00002RZmB7QAL</t>
  </si>
  <si>
    <t>0015A00002RZmBMQA1</t>
  </si>
  <si>
    <t>0015A00002RZmIzQAL</t>
  </si>
  <si>
    <t>0015A00002RZmLAQA1</t>
  </si>
  <si>
    <t>0015A00002RZmNtQAL</t>
  </si>
  <si>
    <t>Era School</t>
  </si>
  <si>
    <t>Hill EL</t>
  </si>
  <si>
    <t>0015A00002RZmbzQAD</t>
  </si>
  <si>
    <t>Hillcrest EL</t>
  </si>
  <si>
    <t>0015A00002RZme2QAD</t>
  </si>
  <si>
    <t>Stewart EL</t>
  </si>
  <si>
    <t>0015A00002RZmhMQAT</t>
  </si>
  <si>
    <t>Godley EL</t>
  </si>
  <si>
    <t>0015A00002RZmhOQAT</t>
  </si>
  <si>
    <t>0015A00002RZmjdQAD</t>
  </si>
  <si>
    <t>Mclean 6th Grade</t>
  </si>
  <si>
    <t>0015A00002RZmjjQAD</t>
  </si>
  <si>
    <t>Mclean School</t>
  </si>
  <si>
    <t>0015A00002RZmyVQAT</t>
  </si>
  <si>
    <t>0015A00002RZmyWQAT</t>
  </si>
  <si>
    <t>0015A00002RZn1UQAT</t>
  </si>
  <si>
    <t>Wills EL</t>
  </si>
  <si>
    <t>0015A00002RZn2DQAT</t>
  </si>
  <si>
    <t>0015A00002RZn87QAD</t>
  </si>
  <si>
    <t>Granbury Middle</t>
  </si>
  <si>
    <t>0015A00002RZnDnQAL</t>
  </si>
  <si>
    <t>Erma Nash EL</t>
  </si>
  <si>
    <t>0015A00002RZnFMQA1</t>
  </si>
  <si>
    <t>0015A00002RZnFQQA1</t>
  </si>
  <si>
    <t>Springtown Reno EL</t>
  </si>
  <si>
    <t>0015A00002RZnI1QAL</t>
  </si>
  <si>
    <t>Martha &amp; Josh Morriss Math &amp; Engineering EL</t>
  </si>
  <si>
    <t>0015A00002RZnK6QAL</t>
  </si>
  <si>
    <t>Mcniel Middle</t>
  </si>
  <si>
    <t>0015A00002RZnOnQAL</t>
  </si>
  <si>
    <t>Wood EL</t>
  </si>
  <si>
    <t>0015A00002RZnPoQAL</t>
  </si>
  <si>
    <t>Wright EL</t>
  </si>
  <si>
    <t>0015A00002RZnQtQAL</t>
  </si>
  <si>
    <t>Zia Elementary</t>
  </si>
  <si>
    <t>0015A00002RZnTSQA1</t>
  </si>
  <si>
    <t>Atwood Mcdonald EL</t>
  </si>
  <si>
    <t>0015A00002RZnUlQAL</t>
  </si>
  <si>
    <t>0015A00002RZnWUQA1</t>
  </si>
  <si>
    <t>Hillwood Middle</t>
  </si>
  <si>
    <t>0015A00002RZnXkQAL</t>
  </si>
  <si>
    <t>Hirschi H S</t>
  </si>
  <si>
    <t>0015A00002RZnd3QAD</t>
  </si>
  <si>
    <t>0015A00002RZnefQAD</t>
  </si>
  <si>
    <t>Martha Reid Academy</t>
  </si>
  <si>
    <t>0015A00002RZnemQAD</t>
  </si>
  <si>
    <t>0015A00002RZnf5QAD</t>
  </si>
  <si>
    <t>Martin EL</t>
  </si>
  <si>
    <t>0015A00002RZnfOQAT</t>
  </si>
  <si>
    <t>Martin H S</t>
  </si>
  <si>
    <t>0015A00002RZng4QAD</t>
  </si>
  <si>
    <t>0015A00002RZngqQAD</t>
  </si>
  <si>
    <t>Mcwhorter EL</t>
  </si>
  <si>
    <t>0015A00002RZniAQAT</t>
  </si>
  <si>
    <t>0015A00002RZniLQAT</t>
  </si>
  <si>
    <t>0015A00002RZnt5QAD</t>
  </si>
  <si>
    <t>Austin EL</t>
  </si>
  <si>
    <t>0015A00002RZnt8QAD</t>
  </si>
  <si>
    <t>0015A00002RZnt9QAD</t>
  </si>
  <si>
    <t>0015A00002RZntGQAT</t>
  </si>
  <si>
    <t>0015A00002RZntRQAT</t>
  </si>
  <si>
    <t>Austin Middle</t>
  </si>
  <si>
    <t>0015A00002RZntuQAD</t>
  </si>
  <si>
    <t>Azle EL</t>
  </si>
  <si>
    <t>0015A00002RZnuaQAD</t>
  </si>
  <si>
    <t>Wilshire EL</t>
  </si>
  <si>
    <t>0015A00002RZnv9QAD</t>
  </si>
  <si>
    <t>Wilson EL</t>
  </si>
  <si>
    <t>0015A00002RZnvCQAT</t>
  </si>
  <si>
    <t>0015A00002RZnwyQAD</t>
  </si>
  <si>
    <t>Wylie West EL</t>
  </si>
  <si>
    <t>0015A00002RZnx0QAD</t>
  </si>
  <si>
    <t>Wylie H S</t>
  </si>
  <si>
    <t>0015A00002RZnx2QAD</t>
  </si>
  <si>
    <t>Wylie West Int</t>
  </si>
  <si>
    <t>0015A00002RZnx3QAD</t>
  </si>
  <si>
    <t>Wylie West J H</t>
  </si>
  <si>
    <t>0015A00002RZnzQQAT</t>
  </si>
  <si>
    <t>0015A00002RZo0BQAT</t>
  </si>
  <si>
    <t>0015A00002RZo0EQAT</t>
  </si>
  <si>
    <t>Holliday Middle</t>
  </si>
  <si>
    <t>0015A00002RZo1fQAD</t>
  </si>
  <si>
    <t>Summer Creek Middle</t>
  </si>
  <si>
    <t>0015A00002RZo4oQAD</t>
  </si>
  <si>
    <t>Friendship EL</t>
  </si>
  <si>
    <t>0015A00002RZo5JQAT</t>
  </si>
  <si>
    <t>0015A00002RZo5MQAT</t>
  </si>
  <si>
    <t>Friona Pri</t>
  </si>
  <si>
    <t>0015A00002RZoAZQA1</t>
  </si>
  <si>
    <t>0015A00002RZoBjQAL</t>
  </si>
  <si>
    <t>Sidney H Poynter</t>
  </si>
  <si>
    <t>0015A00002RZoBxQAL</t>
  </si>
  <si>
    <t>Siebert EL</t>
  </si>
  <si>
    <t>0015A00002RZoDLQA1</t>
  </si>
  <si>
    <t>Smyer Schools</t>
  </si>
  <si>
    <t>0015A00002RZoDMQA1</t>
  </si>
  <si>
    <t>Smylie Wilson Middle</t>
  </si>
  <si>
    <t>0015A00002RZoL0QAL</t>
  </si>
  <si>
    <t>0015A00002RZoNfQAL</t>
  </si>
  <si>
    <t>0015A00002RZoaNQAT</t>
  </si>
  <si>
    <t>Meadow Creek EL</t>
  </si>
  <si>
    <t>0015A00002RZob7QAD</t>
  </si>
  <si>
    <t>Meadow School</t>
  </si>
  <si>
    <t>0015A00002RZobvQAD</t>
  </si>
  <si>
    <t>Talkington School For Young Women Leaders</t>
  </si>
  <si>
    <t>0015A00002RZod2QAD</t>
  </si>
  <si>
    <t>Martinez EL</t>
  </si>
  <si>
    <t>0015A00002RZonpQAD</t>
  </si>
  <si>
    <t>Bailey J H</t>
  </si>
  <si>
    <t>0015A00002RZooHQAT</t>
  </si>
  <si>
    <t>0015A00002RZoouQAD</t>
  </si>
  <si>
    <t>0015A00002RZoqGQAT</t>
  </si>
  <si>
    <t>Avondale EL</t>
  </si>
  <si>
    <t>0015A00002RZotpQAD</t>
  </si>
  <si>
    <t>0015A00002RZoygQAD</t>
  </si>
  <si>
    <t>Stonegate EL</t>
  </si>
  <si>
    <t>0015A00002RZozkQAD</t>
  </si>
  <si>
    <t>Summit International Preparatory</t>
  </si>
  <si>
    <t>0015A00002RZp2nQAD</t>
  </si>
  <si>
    <t>0015A00002RZp2rQAD</t>
  </si>
  <si>
    <t>Littlefield Pri</t>
  </si>
  <si>
    <t>0015A00002RZp47QAD</t>
  </si>
  <si>
    <t>Gainesville J H</t>
  </si>
  <si>
    <t>0015A00002RZpAbQAL</t>
  </si>
  <si>
    <t>Hazel Harvey Peace EL</t>
  </si>
  <si>
    <t>0015A00002RZpBOQA1</t>
  </si>
  <si>
    <t>Heritage EL</t>
  </si>
  <si>
    <t>0015A00002RZpBQQA1</t>
  </si>
  <si>
    <t>0015A00002RZpCuQAL</t>
  </si>
  <si>
    <t>Graham EL</t>
  </si>
  <si>
    <t>0015A00002RZpEUQA1</t>
  </si>
  <si>
    <t>Wilson School</t>
  </si>
  <si>
    <t>0015A00002RZpM0QAL</t>
  </si>
  <si>
    <t>0015A00002RZpM3QAL</t>
  </si>
  <si>
    <t>Basswood EL</t>
  </si>
  <si>
    <t>0015A00002RZpSjQAL</t>
  </si>
  <si>
    <t>Stony Brook El Sch</t>
  </si>
  <si>
    <t>0015A00002RZpWeQAL</t>
  </si>
  <si>
    <t>Snow Heights EL</t>
  </si>
  <si>
    <t>0015A00002RZpXAQA1</t>
  </si>
  <si>
    <t>Snyder Pri</t>
  </si>
  <si>
    <t>Heritage Middle</t>
  </si>
  <si>
    <t>0015A00002RZpfQQAT</t>
  </si>
  <si>
    <t>0015A00002RZpfRQAT</t>
  </si>
  <si>
    <t>0015A00002RZpiWQAT</t>
  </si>
  <si>
    <t>0015A00002RZpsOQAT</t>
  </si>
  <si>
    <t>Woodland Springs EL</t>
  </si>
  <si>
    <t>0015A00002RZpsVQAT</t>
  </si>
  <si>
    <t>0015A00002RZpvQQAT</t>
  </si>
  <si>
    <t>Weatherford Christian School</t>
  </si>
  <si>
    <t>0015A00002RZpxUQAT</t>
  </si>
  <si>
    <t>0015A00002RZq36QAD</t>
  </si>
  <si>
    <t>0015A00002RZq4jQAD</t>
  </si>
  <si>
    <t>Gateway EL</t>
  </si>
  <si>
    <t>0015A00002RZq6yQAD</t>
  </si>
  <si>
    <t>0015A00002RZq7vQAD</t>
  </si>
  <si>
    <t>0015A00002RZqAHQA1</t>
  </si>
  <si>
    <t>Ed Willkie Middle</t>
  </si>
  <si>
    <t>0015A00002RZqGRQA1</t>
  </si>
  <si>
    <t>0015A00002RZqHHQA1</t>
  </si>
  <si>
    <t>0015A00002RZqIcQAL</t>
  </si>
  <si>
    <t>0015A00002RZqKuQAL</t>
  </si>
  <si>
    <t>Westlake Academy</t>
  </si>
  <si>
    <t>0015A00002RZqTUQA1</t>
  </si>
  <si>
    <t>0015A00002RZqZUQA1</t>
  </si>
  <si>
    <t>Hermleigh School</t>
  </si>
  <si>
    <t>0015A00002RZqbWQAT</t>
  </si>
  <si>
    <t>Harrold School</t>
  </si>
  <si>
    <t>0015A00002RZqeOQAT</t>
  </si>
  <si>
    <t>Steam Middle</t>
  </si>
  <si>
    <t>0015A00002RZqgWQAT</t>
  </si>
  <si>
    <t>Eubanks Int</t>
  </si>
  <si>
    <t>0015A00002RZqhVQAT</t>
  </si>
  <si>
    <t>Edgemere EL</t>
  </si>
  <si>
    <t>0015A00002RZqkjQAD</t>
  </si>
  <si>
    <t>Bayless EL</t>
  </si>
  <si>
    <t>0015A00002RZqorQAD</t>
  </si>
  <si>
    <t>Whiteface School</t>
  </si>
  <si>
    <t>0015A00002RZqqAQAT</t>
  </si>
  <si>
    <t>Trinity Lakes EL</t>
  </si>
  <si>
    <t>0015A00002RZqs3QAD</t>
  </si>
  <si>
    <t>Mackenzie Middle</t>
  </si>
  <si>
    <t>0015A00002RZqwLQAT</t>
  </si>
  <si>
    <t>0015A00002RZqz6QAD</t>
  </si>
  <si>
    <t>Forestburg School</t>
  </si>
  <si>
    <t>0015A00002RZr0uQAD</t>
  </si>
  <si>
    <t>Fannin Middle</t>
  </si>
  <si>
    <t>0015A00002RZr5zQAD</t>
  </si>
  <si>
    <t>0015A00002RZr77QAD</t>
  </si>
  <si>
    <t>0015A00002RZr7BQAT</t>
  </si>
  <si>
    <t>Euless J H</t>
  </si>
  <si>
    <t>0015A00002RZrAvQAL</t>
  </si>
  <si>
    <t>Bean EL</t>
  </si>
  <si>
    <t>0015A00002RZrB5QAL</t>
  </si>
  <si>
    <t>Bear Creek EL</t>
  </si>
  <si>
    <t>0015A00002RZrBFQA1</t>
  </si>
  <si>
    <t>Bear Creek Int</t>
  </si>
  <si>
    <t>0015A00002RZrGoQAL</t>
  </si>
  <si>
    <t>0015A00002RZrI5QAL</t>
  </si>
  <si>
    <t>Wichita Falls H S</t>
  </si>
  <si>
    <t>Madison Middle</t>
  </si>
  <si>
    <t>0015A00002RZrK5QAL</t>
  </si>
  <si>
    <t>0015A00002RZrLoQAL</t>
  </si>
  <si>
    <t>Maedgen EL</t>
  </si>
  <si>
    <t>0015A00002RZrMfQAL</t>
  </si>
  <si>
    <t>Fitzgerald EL</t>
  </si>
  <si>
    <t>0015A00002RZrMvQAL</t>
  </si>
  <si>
    <t>0015A00002RZrO5QAL</t>
  </si>
  <si>
    <t>Franklin EL</t>
  </si>
  <si>
    <t>0015A00002RZrZqQAL</t>
  </si>
  <si>
    <t>Bellaire EL</t>
  </si>
  <si>
    <t>0015A00002RZrbnQAD</t>
  </si>
  <si>
    <t>0015A00002RZreUQAT</t>
  </si>
  <si>
    <t>Woodson School</t>
  </si>
  <si>
    <t>0015A00002RZrkvQAD</t>
  </si>
  <si>
    <t>Fort Elliott School</t>
  </si>
  <si>
    <t>0015A00002RZrpiQAD</t>
  </si>
  <si>
    <t>Hart Isd</t>
  </si>
  <si>
    <t>0015A00002RZrqWQAT</t>
  </si>
  <si>
    <t>Hartley School</t>
  </si>
  <si>
    <t>0015A00002RZrqcQAD</t>
  </si>
  <si>
    <t>Hebron Valley EL</t>
  </si>
  <si>
    <t>0015A00002RZrqvQAD</t>
  </si>
  <si>
    <t>Hedley School</t>
  </si>
  <si>
    <t>0015A00002RZrwTQAT</t>
  </si>
  <si>
    <t>Edison EL</t>
  </si>
  <si>
    <t>0015A00002RZryuQAD</t>
  </si>
  <si>
    <t>0015A00002RZrzOQAT</t>
  </si>
  <si>
    <t>Whitharral School</t>
  </si>
  <si>
    <t>0015A00002RZrzkQAD</t>
  </si>
  <si>
    <t>Whitley Road EL</t>
  </si>
  <si>
    <t>0015A00002RZs0LQAT</t>
  </si>
  <si>
    <t>0015A00002RZs0wQAD</t>
  </si>
  <si>
    <t>Whittier EL</t>
  </si>
  <si>
    <t>0015A00002RZs26QAD</t>
  </si>
  <si>
    <t>Bebensee EL</t>
  </si>
  <si>
    <t>0015A00002RZs2OQAT</t>
  </si>
  <si>
    <t>0015A00002RZs2nQAD</t>
  </si>
  <si>
    <t>Bedford Heights EL</t>
  </si>
  <si>
    <t>0015A00002RZs2uQAD</t>
  </si>
  <si>
    <t>Bedford J H</t>
  </si>
  <si>
    <t>0015A00002RZs7ZQAT</t>
  </si>
  <si>
    <t>Woodway EL</t>
  </si>
  <si>
    <t>0015A00002RZs80QAD</t>
  </si>
  <si>
    <t>Young EL</t>
  </si>
  <si>
    <t>0015A00002RZs86QAD</t>
  </si>
  <si>
    <t>Young J H</t>
  </si>
  <si>
    <t>0015A00002RZsB6QAL</t>
  </si>
  <si>
    <t>Farris Early Childhood Ctr</t>
  </si>
  <si>
    <t>0015A00002RZsBBQA1</t>
  </si>
  <si>
    <t>0015A00002RZsCMQA1</t>
  </si>
  <si>
    <t>Holy Trinity Classical Christian School</t>
  </si>
  <si>
    <t>0015A00002RZsIpQAL</t>
  </si>
  <si>
    <t>0015A00002RZsJQQA1</t>
  </si>
  <si>
    <t>Mambrino School</t>
  </si>
  <si>
    <t>0015A00002RZsPhQAL</t>
  </si>
  <si>
    <t>Bell H S</t>
  </si>
  <si>
    <t>0015A00002RZsPjQAL</t>
  </si>
  <si>
    <t>Bell Manor EL</t>
  </si>
  <si>
    <t>0015A00002RZsSxQAL</t>
  </si>
  <si>
    <t>School Not Found</t>
  </si>
  <si>
    <t>0015A00002RZsSyQAL</t>
  </si>
  <si>
    <t>Home Schooled</t>
  </si>
  <si>
    <t>0015A00002RZsndQAD</t>
  </si>
  <si>
    <t>Ditto EL</t>
  </si>
  <si>
    <t>0015A00002RZspuQAD</t>
  </si>
  <si>
    <t>Benbrook EL</t>
  </si>
  <si>
    <t>0015A00002RZspvQAD</t>
  </si>
  <si>
    <t>Benbrook Middle/high School</t>
  </si>
  <si>
    <t>0015A00002RZsyFQAT</t>
  </si>
  <si>
    <t>Harwell EL</t>
  </si>
  <si>
    <t>0015A00002RZsyMQAT</t>
  </si>
  <si>
    <t>Harwood J H</t>
  </si>
  <si>
    <t>0015A00002RZsyUQAT</t>
  </si>
  <si>
    <t>0015A00002RZsyaQAD</t>
  </si>
  <si>
    <t>Haslet EL</t>
  </si>
  <si>
    <t>0015A00002RZt0CQAT</t>
  </si>
  <si>
    <t>Hidden Lakes EL</t>
  </si>
  <si>
    <t>0015A00002RZt0nQAD</t>
  </si>
  <si>
    <t>0015A00002RZtCDQA1</t>
  </si>
  <si>
    <t>Eagle Heights EL</t>
  </si>
  <si>
    <t>0015A00002RZtCWQA1</t>
  </si>
  <si>
    <t>Eagle Mountain EL</t>
  </si>
  <si>
    <t>0015A00002RZtCxQAL</t>
  </si>
  <si>
    <t>Eagle Ridge EL</t>
  </si>
  <si>
    <t>0015A00002RZtEKQA1</t>
  </si>
  <si>
    <t>Benjamin School</t>
  </si>
  <si>
    <t>0015A00002RZtEZQA1</t>
  </si>
  <si>
    <t>Bennett EL</t>
  </si>
  <si>
    <t>0015A00002RZtGVQA1</t>
  </si>
  <si>
    <t>Bellevue School</t>
  </si>
  <si>
    <t>0015A00002RZtHDQA1</t>
  </si>
  <si>
    <t>0015A00002RZtNIQA1</t>
  </si>
  <si>
    <t>William Stribling EL</t>
  </si>
  <si>
    <t>0015A00002RZtQIQA1</t>
  </si>
  <si>
    <t>0015A00002RZtQJQA1</t>
  </si>
  <si>
    <t>High Country EL</t>
  </si>
  <si>
    <t>0015A00002RZtUFQA1</t>
  </si>
  <si>
    <t>Florence EL</t>
  </si>
  <si>
    <t>0015A00002RZtYYQA1</t>
  </si>
  <si>
    <t>Liberty EL</t>
  </si>
  <si>
    <t>0015A00002RZtYZQA1</t>
  </si>
  <si>
    <t>0015A00002RZtYaQAL</t>
  </si>
  <si>
    <t>0015A00002RZtlTQAT</t>
  </si>
  <si>
    <t>0015A00002RZtniQAD</t>
  </si>
  <si>
    <t>0015A00002RZtqcQAD</t>
  </si>
  <si>
    <t>Willie Brown Academy</t>
  </si>
  <si>
    <t>0015A00002RZtquQAD</t>
  </si>
  <si>
    <t>Willis Lane EL</t>
  </si>
  <si>
    <t>0015A00002RZtrNQAT</t>
  </si>
  <si>
    <t>Fort Worth Academy Of Fine Arts</t>
  </si>
  <si>
    <t>0015A00002RZtrOQAT</t>
  </si>
  <si>
    <t>0015A00002RZtrmQAD</t>
  </si>
  <si>
    <t>Fossil Hill Middle</t>
  </si>
  <si>
    <t>0015A00002RZtrnQAD</t>
  </si>
  <si>
    <t>Fossil Ridge H S</t>
  </si>
  <si>
    <t>0015A00002RZtruQAD</t>
  </si>
  <si>
    <t>0015A00002RZtsCQAT</t>
  </si>
  <si>
    <t>Frazier EL</t>
  </si>
  <si>
    <t>0015A00002RZtvPQAT</t>
  </si>
  <si>
    <t>Newman International Academy Of Mansfield</t>
  </si>
  <si>
    <t>0015A00002RZtvRQAT</t>
  </si>
  <si>
    <t>Jones Fine Arts / Dual Language Academy</t>
  </si>
  <si>
    <t>0015A00002RZtvSQAT</t>
  </si>
  <si>
    <t>0015A00002RZu0hQAD</t>
  </si>
  <si>
    <t>Castleberry EL</t>
  </si>
  <si>
    <t>0015A00002RZu1mQAD</t>
  </si>
  <si>
    <t>0015A00002RZu1wQAD</t>
  </si>
  <si>
    <t>Caddo Grove EL</t>
  </si>
  <si>
    <t>0015A00002RZu67QAD</t>
  </si>
  <si>
    <t>0015A00002RZuAkQAL</t>
  </si>
  <si>
    <t>Willow Bend EL</t>
  </si>
  <si>
    <t>0015A00002RZuAvQAL</t>
  </si>
  <si>
    <t>0015A00002RZuBWQA1</t>
  </si>
  <si>
    <t>0015A00002RZuFKQA1</t>
  </si>
  <si>
    <t>0015A00002RZuKxQAL</t>
  </si>
  <si>
    <t>Louise Cabaniss Academy</t>
  </si>
  <si>
    <t>0015A00002RZuRiQAL</t>
  </si>
  <si>
    <t>0015A00002RZucqQAD</t>
  </si>
  <si>
    <t>0015A00002RZuesQAD</t>
  </si>
  <si>
    <t>0015A00002RZuexQAD</t>
  </si>
  <si>
    <t>Westpark EL</t>
  </si>
  <si>
    <t>0015A00002RZui8QAD</t>
  </si>
  <si>
    <t>Lamar El</t>
  </si>
  <si>
    <t>0015A00002RZuiHQAT</t>
  </si>
  <si>
    <t>Lamar EL</t>
  </si>
  <si>
    <t>0015A00002RZuiIQAT</t>
  </si>
  <si>
    <t>0015A00002RZuiJQAT</t>
  </si>
  <si>
    <t>0015A00002RZuitQAD</t>
  </si>
  <si>
    <t>Lawn EL</t>
  </si>
  <si>
    <t>0015A00002RZuivQAD</t>
  </si>
  <si>
    <t>Lawndale EL</t>
  </si>
  <si>
    <t>0015A00002RZukVQAT</t>
  </si>
  <si>
    <t>Lockney EL</t>
  </si>
  <si>
    <t>0015A00002RZv0fQAD</t>
  </si>
  <si>
    <t>0015A00002RZvArQAL</t>
  </si>
  <si>
    <t>Linda Jobe Middle</t>
  </si>
  <si>
    <t>0015A00002RZvChQAL</t>
  </si>
  <si>
    <t>Lowell Elementary</t>
  </si>
  <si>
    <t>0015A00002RZvDdQAL</t>
  </si>
  <si>
    <t>Harmony Science Academy - Lubbock</t>
  </si>
  <si>
    <t>0015A00002RZvDhQAL</t>
  </si>
  <si>
    <t>0015A00002RZvE4QAL</t>
  </si>
  <si>
    <t>Iltexas Keller EL</t>
  </si>
  <si>
    <t>0015A00002RZvE5QAL</t>
  </si>
  <si>
    <t>Iltexas Keller Middle</t>
  </si>
  <si>
    <t>0015A00002RZvEPQA1</t>
  </si>
  <si>
    <t>Barwise Middle</t>
  </si>
  <si>
    <t>Viridian EL</t>
  </si>
  <si>
    <t>0015A00002RZvEqQAL</t>
  </si>
  <si>
    <t>Harmony Science Academy- Fort Worth</t>
  </si>
  <si>
    <t>0015A00002RZvEsQAL</t>
  </si>
  <si>
    <t>Dodson Pri</t>
  </si>
  <si>
    <t>0015A00002RZvFLQA1</t>
  </si>
  <si>
    <t>Richard J Lee EL</t>
  </si>
  <si>
    <t>0015A00002RZvFuQAL</t>
  </si>
  <si>
    <t>International Leadership of Texas</t>
  </si>
  <si>
    <t>0015A00002RZvHYQA1</t>
  </si>
  <si>
    <t>0015A00002RZvJiQAL</t>
  </si>
  <si>
    <t>East Ridge EL</t>
  </si>
  <si>
    <t>0015A00002RZvQbQAL</t>
  </si>
  <si>
    <t>0015A00002RZvURQA1</t>
  </si>
  <si>
    <t>Fellowship Academy</t>
  </si>
  <si>
    <t>0015A00002RZvUiQAL</t>
  </si>
  <si>
    <t>0015A00002RZvWuQAL</t>
  </si>
  <si>
    <t>Lazbuddie School</t>
  </si>
  <si>
    <t>0015A00002RZveTQAT</t>
  </si>
  <si>
    <t>Alderson EL</t>
  </si>
  <si>
    <t>0015A00002RZvehQAD</t>
  </si>
  <si>
    <t>0015A00002RZveqQAD</t>
  </si>
  <si>
    <t>Harmony Science Academy - Grand Prairie</t>
  </si>
  <si>
    <t>0015A00002RZvesQAD</t>
  </si>
  <si>
    <t>Iuniversity Prep</t>
  </si>
  <si>
    <t>0015A00002RZvf2QAD</t>
  </si>
  <si>
    <t>Miller EL</t>
  </si>
  <si>
    <t>0015A00002RZvfSQAT</t>
  </si>
  <si>
    <t>Tarrant Co College South/fort Worth Collegiate H S</t>
  </si>
  <si>
    <t>0015A00002RZvfWQAT</t>
  </si>
  <si>
    <t>V R Eaton H S</t>
  </si>
  <si>
    <t>0015A00002RZvffQAD</t>
  </si>
  <si>
    <t>0015A00002RZvq5QAD</t>
  </si>
  <si>
    <t>0015A00002RZvuKQAT</t>
  </si>
  <si>
    <t>0015A00002RZvvZQAT</t>
  </si>
  <si>
    <t>Freedom EL</t>
  </si>
  <si>
    <t>0015A00002RZvwtQAD</t>
  </si>
  <si>
    <t>Lowery Road</t>
  </si>
  <si>
    <t>0015A00002RZvyIQAT</t>
  </si>
  <si>
    <t>0015A00002RZw0fQAD</t>
  </si>
  <si>
    <t>Park Hills EL</t>
  </si>
  <si>
    <t>0015A00002RZw0hQAD</t>
  </si>
  <si>
    <t>0015A00002RZw11QAD</t>
  </si>
  <si>
    <t>Legacy Freshman H S</t>
  </si>
  <si>
    <t>0015A00002RZwCmQAL</t>
  </si>
  <si>
    <t>Westwind EL</t>
  </si>
  <si>
    <t>0015A00002RZwISQA1</t>
  </si>
  <si>
    <t>0015A00002RZwJyQAL</t>
  </si>
  <si>
    <t>Follett School</t>
  </si>
  <si>
    <t>0015A00002RZwMjQAL</t>
  </si>
  <si>
    <t>Lone Star EL</t>
  </si>
  <si>
    <t>0015A00002RZwNdQAL</t>
  </si>
  <si>
    <t>Lubbock H S</t>
  </si>
  <si>
    <t>0015A00002RZwNeQAL</t>
  </si>
  <si>
    <t>0015A00002RZwNfQAL</t>
  </si>
  <si>
    <t>0015A00002RZwNhQAL</t>
  </si>
  <si>
    <t>Lubbock-cooper Middle</t>
  </si>
  <si>
    <t>0015A00002RZwNiQAL</t>
  </si>
  <si>
    <t>Lubbock-cooper North EL</t>
  </si>
  <si>
    <t>0015A00002RZwNjQAL</t>
  </si>
  <si>
    <t>Lubbock-cooper South EL</t>
  </si>
  <si>
    <t>0015A00002RZwNkQAL</t>
  </si>
  <si>
    <t>Lubbock-cooper West EL</t>
  </si>
  <si>
    <t>0015A00002RZwP8QAL</t>
  </si>
  <si>
    <t>Lefors School</t>
  </si>
  <si>
    <t>0015A00002RZwlrQAD</t>
  </si>
  <si>
    <t>Lipan EL</t>
  </si>
  <si>
    <t>0015A00002RZwlsQAD</t>
  </si>
  <si>
    <t>Lipan H S</t>
  </si>
  <si>
    <t>0015A00002RZwoKQAT</t>
  </si>
  <si>
    <t>0015A00002RZwvqQAD</t>
  </si>
  <si>
    <t>0015A00002RZwwmQAD</t>
  </si>
  <si>
    <t>Carol Holt EL</t>
  </si>
  <si>
    <t>0015A00002RZx0dQAD</t>
  </si>
  <si>
    <t>Don T Durham Int</t>
  </si>
  <si>
    <t>0015A00002RZx6FQAT</t>
  </si>
  <si>
    <t>West Texas EL</t>
  </si>
  <si>
    <t>0015A00002RZx8YQAT</t>
  </si>
  <si>
    <t>0015A00002RZx9nQAD</t>
  </si>
  <si>
    <t>Longbranch EL</t>
  </si>
  <si>
    <t>0015A00002RZxMiQAL</t>
  </si>
  <si>
    <t>Cannon EL</t>
  </si>
  <si>
    <t>0015A00002RZxO4QAL</t>
  </si>
  <si>
    <t>Duff EL</t>
  </si>
  <si>
    <t>0015A00002RZxTHQA1</t>
  </si>
  <si>
    <t>Deer Creek EL</t>
  </si>
  <si>
    <t>0015A00002RZxUUQA1</t>
  </si>
  <si>
    <t>Donna Park</t>
  </si>
  <si>
    <t>0015A00002RZxUWQA1</t>
  </si>
  <si>
    <t>Donna Shepard Academy</t>
  </si>
  <si>
    <t>0015A00002RZxWFQA1</t>
  </si>
  <si>
    <t>0015A00002RZxaBQAT</t>
  </si>
  <si>
    <t>Frenship H S</t>
  </si>
  <si>
    <t>0015A00002RZxabQAD</t>
  </si>
  <si>
    <t>Fine Arts Academy</t>
  </si>
  <si>
    <t>0015A00002RZxf0QAD</t>
  </si>
  <si>
    <t>Lily B Clayton EL</t>
  </si>
  <si>
    <t>0015A00002RZxg6QAD</t>
  </si>
  <si>
    <t>Little EL</t>
  </si>
  <si>
    <t>0015A00002RZxjwQAD</t>
  </si>
  <si>
    <t>0015A00002RZxkiQAD</t>
  </si>
  <si>
    <t>0015A00002RZxkkQAD</t>
  </si>
  <si>
    <t>St Rita's Catholic School</t>
  </si>
  <si>
    <t>0015A00002RZxklQAD</t>
  </si>
  <si>
    <t>0015A00002RZxkrQAD</t>
  </si>
  <si>
    <t>Burkburnett H S</t>
  </si>
  <si>
    <t>0015A00002RZxksQAD</t>
  </si>
  <si>
    <t>Burkburnett Middle</t>
  </si>
  <si>
    <t>0015A00002RZxlKQAT</t>
  </si>
  <si>
    <t>Burleson Centennial H S</t>
  </si>
  <si>
    <t>0015A00002RZxlOQAT</t>
  </si>
  <si>
    <t>Burleson H S</t>
  </si>
  <si>
    <t>0015A00002RZxndQAD</t>
  </si>
  <si>
    <t>0015A00002RZxrRQAT</t>
  </si>
  <si>
    <t>Wheeler School</t>
  </si>
  <si>
    <t>0015A00002RZxsuQAD</t>
  </si>
  <si>
    <t>0015A00002RZxtzQAD</t>
  </si>
  <si>
    <t>0015A00002RZxuPQAT</t>
  </si>
  <si>
    <t>Westbrook School</t>
  </si>
  <si>
    <t>0015A00002RZxvjQAD</t>
  </si>
  <si>
    <t>Dunbar H S</t>
  </si>
  <si>
    <t>0015A00002RZxyIQAT</t>
  </si>
  <si>
    <t>Honey EL</t>
  </si>
  <si>
    <t>0015A00002RZxyoQAD</t>
  </si>
  <si>
    <t>0015A00002RZxzbQAD</t>
  </si>
  <si>
    <t>0015A00002RZy8mQAD</t>
  </si>
  <si>
    <t>Carroll EL</t>
  </si>
  <si>
    <t>0015A00002RZyAqQAL</t>
  </si>
  <si>
    <t>0015A00002RZyAyQAL</t>
  </si>
  <si>
    <t>Carroll H S</t>
  </si>
  <si>
    <t>0015A00002RZyCtQAL</t>
  </si>
  <si>
    <t>Callisburg EL</t>
  </si>
  <si>
    <t>0015A00002RZyCvQAL</t>
  </si>
  <si>
    <t>Callisburg Middle</t>
  </si>
  <si>
    <t>0015A00002RZyHUQA1</t>
  </si>
  <si>
    <t>Westcliff EL</t>
  </si>
  <si>
    <t>0015A00002RZyHcQAL</t>
  </si>
  <si>
    <t>Wester EL</t>
  </si>
  <si>
    <t>0015A00002RZyIaQAL</t>
  </si>
  <si>
    <t>0015A00002RZyKbQAL</t>
  </si>
  <si>
    <t>Loraine School</t>
  </si>
  <si>
    <t>0015A00002RZyQ3QAL</t>
  </si>
  <si>
    <t>Dunn EL</t>
  </si>
  <si>
    <t>0015A00002RZyUMQA1</t>
  </si>
  <si>
    <t>Carroll Middle</t>
  </si>
  <si>
    <t>0015A00002RZyV3QAL</t>
  </si>
  <si>
    <t>Carson EL</t>
  </si>
  <si>
    <t>0015A00002RZyjDQAT</t>
  </si>
  <si>
    <t>0015A00002RZyprQAD</t>
  </si>
  <si>
    <t>Burton Hill EL</t>
  </si>
  <si>
    <t>0015A00002RZyqLQAT</t>
  </si>
  <si>
    <t>Bushland EL</t>
  </si>
  <si>
    <t>0015A00002RZyqzQAD</t>
  </si>
  <si>
    <t>Wayside Middle</t>
  </si>
  <si>
    <t>0015A00002RZyrQQAT</t>
  </si>
  <si>
    <t>West Foundation EL</t>
  </si>
  <si>
    <t>0015A00002RZysTQAT</t>
  </si>
  <si>
    <t>0015A00002RZytuQAD</t>
  </si>
  <si>
    <t>North Richland Middle</t>
  </si>
  <si>
    <t>0015A00002RZytwQAD</t>
  </si>
  <si>
    <t>North Ridge EL</t>
  </si>
  <si>
    <t>0015A00002RZytxQAD</t>
  </si>
  <si>
    <t>0015A00002RZz2GQAT</t>
  </si>
  <si>
    <t>Boise City Jhs</t>
  </si>
  <si>
    <t>0015A00002RZz2WQAT</t>
  </si>
  <si>
    <t>Jones Academy</t>
  </si>
  <si>
    <t>0015A00002RZz3EQAT</t>
  </si>
  <si>
    <t>0015A00002RZz3ZQAT</t>
  </si>
  <si>
    <t>North Riverside EL</t>
  </si>
  <si>
    <t>0015A00002RZz5wQAD</t>
  </si>
  <si>
    <t>Texas School Of The Arts</t>
  </si>
  <si>
    <t>0015A00002RZz7sQAD</t>
  </si>
  <si>
    <t>0015A00002RZzAoQAL</t>
  </si>
  <si>
    <t>Northbrook EL</t>
  </si>
  <si>
    <t>0015A00002RZzBcQAL</t>
  </si>
  <si>
    <t>0015A00002RZzMqQAL</t>
  </si>
  <si>
    <t>Bette Perot EL</t>
  </si>
  <si>
    <t>0015A00002RZzOdQAL</t>
  </si>
  <si>
    <t>Boswell H S</t>
  </si>
  <si>
    <t>0015A00002RZzPLQA1</t>
  </si>
  <si>
    <t>Boulevard Heights</t>
  </si>
  <si>
    <t>0015A00002RZzPzQAL</t>
  </si>
  <si>
    <t>Bridgeport EL</t>
  </si>
  <si>
    <t>0015A00002RZzQIQA1</t>
  </si>
  <si>
    <t>Bridgeport Int</t>
  </si>
  <si>
    <t>0015A00002RZzQKQA1</t>
  </si>
  <si>
    <t>Bridgeport Middle</t>
  </si>
  <si>
    <t>0015A00002RZzSjQAL</t>
  </si>
  <si>
    <t>Bowie</t>
  </si>
  <si>
    <t>Bowie El</t>
  </si>
  <si>
    <t>0015A00002RZzTRQA1</t>
  </si>
  <si>
    <t>0015A00002RZzTWQA1</t>
  </si>
  <si>
    <t>Bowie EL</t>
  </si>
  <si>
    <t>0015A00002RZzWTQA1</t>
  </si>
  <si>
    <t>Blue Haze EL</t>
  </si>
  <si>
    <t>0015A00002RZzXiQAL</t>
  </si>
  <si>
    <t>Boyd EL</t>
  </si>
  <si>
    <t>0015A00002RZzgUQAT</t>
  </si>
  <si>
    <t>Crowley Alternative School</t>
  </si>
  <si>
    <t>Cunningham School</t>
  </si>
  <si>
    <t>0015A00002RZzmnQAD</t>
  </si>
  <si>
    <t>0015A00002RZznKQAT</t>
  </si>
  <si>
    <t>0015A00002RZztJQAT</t>
  </si>
  <si>
    <t>D P Morris EL</t>
  </si>
  <si>
    <t>0015A00002RZzuEQAT</t>
  </si>
  <si>
    <t>0015A00002RZzuGQAT</t>
  </si>
  <si>
    <t>Daggett Montessori</t>
  </si>
  <si>
    <t>0015A00002RZzvKQAT</t>
  </si>
  <si>
    <t>0015A00002RZzvoQAD</t>
  </si>
  <si>
    <t>Dallas Park EL</t>
  </si>
  <si>
    <t>0015A00002RZzyhQAD</t>
  </si>
  <si>
    <t>Darrouzett Schools</t>
  </si>
  <si>
    <t>0015A00002RZzzvQAD</t>
  </si>
  <si>
    <t>0015A00002Ra00eQAB</t>
  </si>
  <si>
    <t>Danny Jones Middle</t>
  </si>
  <si>
    <t>0015A00002Ra01HQAR</t>
  </si>
  <si>
    <t>0015A00002Ra01LQAR</t>
  </si>
  <si>
    <t>David L Walker Elt</t>
  </si>
  <si>
    <t>0015A00002Ra03OQAR</t>
  </si>
  <si>
    <t>Colleyville EL</t>
  </si>
  <si>
    <t>0015A00002Ra03PQAR</t>
  </si>
  <si>
    <t>Colleyville Heritage H S</t>
  </si>
  <si>
    <t>0015A00002Ra03QQAR</t>
  </si>
  <si>
    <t>Colleyville Middle</t>
  </si>
  <si>
    <t>0015A00002Ra05eQAB</t>
  </si>
  <si>
    <t>Coronado EL</t>
  </si>
  <si>
    <t>Coronado H S</t>
  </si>
  <si>
    <t>0015A00002Ra05oQAB</t>
  </si>
  <si>
    <t>0015A00002Ra06ZQAR</t>
  </si>
  <si>
    <t>Creek View EL</t>
  </si>
  <si>
    <t>0015A00002Ra0ASQAZ</t>
  </si>
  <si>
    <t>Creekview Middle</t>
  </si>
  <si>
    <t>0015A00002Ra0BCQAZ</t>
  </si>
  <si>
    <t>Colonial Heights EL</t>
  </si>
  <si>
    <t>0015A00002Ra0E6QAJ</t>
  </si>
  <si>
    <t>Cotton Center School</t>
  </si>
  <si>
    <t>Crestview El</t>
  </si>
  <si>
    <t>0015A00002Ra0IOQAZ</t>
  </si>
  <si>
    <t>Crestview EL</t>
  </si>
  <si>
    <t>0015A00002Ra0IPQAZ</t>
  </si>
  <si>
    <t>0015A00002Ra0OdQAJ</t>
  </si>
  <si>
    <t>0015A00002Ra0RFQAZ</t>
  </si>
  <si>
    <t>Crockett EL</t>
  </si>
  <si>
    <t>0015A00002Ra0RGQAZ</t>
  </si>
  <si>
    <t>0015A00002Ra0RKQAZ</t>
  </si>
  <si>
    <t>Crockett Middle</t>
  </si>
  <si>
    <t>0015A00002Ra0RXQAZ</t>
  </si>
  <si>
    <t>0015A00002Ra0SPQAZ</t>
  </si>
  <si>
    <t>Comanche Springs EL</t>
  </si>
  <si>
    <t>0015A00002Ra0SzQAJ</t>
  </si>
  <si>
    <t>Paducah School</t>
  </si>
  <si>
    <t>0015A00002Ra0TsQAJ</t>
  </si>
  <si>
    <t>Paint Creek School</t>
  </si>
  <si>
    <t>0015A00002Ra0agQAB</t>
  </si>
  <si>
    <t>0015A00002Ra0dhQAB</t>
  </si>
  <si>
    <t>0015A00002Ra0eLQAR</t>
  </si>
  <si>
    <t>Pampa J H</t>
  </si>
  <si>
    <t>0015A00002Ra0ekQAB</t>
  </si>
  <si>
    <t>0015A00002Ra0jEQAR</t>
  </si>
  <si>
    <t>Crosbyton EL</t>
  </si>
  <si>
    <t>0015A00002Ra0jGQAR</t>
  </si>
  <si>
    <t>Crosbyton Middle</t>
  </si>
  <si>
    <t>0015A00002Ra0lLQAR</t>
  </si>
  <si>
    <t>Cora Spencer EL</t>
  </si>
  <si>
    <t>0015A00002Ra0oUQAR</t>
  </si>
  <si>
    <t>0015A00002Ra0pVQAR</t>
  </si>
  <si>
    <t>0015A00002Ra0qBQAR</t>
  </si>
  <si>
    <t>Paramount Terrace EL</t>
  </si>
  <si>
    <t>0015A00002Ra0sRQAR</t>
  </si>
  <si>
    <t>Park Glen EL</t>
  </si>
  <si>
    <t>0015A00002Ra0uTQAR</t>
  </si>
  <si>
    <t>Judy Hajek EL</t>
  </si>
  <si>
    <t>0015A00002Ra0uUQAR</t>
  </si>
  <si>
    <t>0015A00002Ra0vvQAB</t>
  </si>
  <si>
    <t>Covington School</t>
  </si>
  <si>
    <t>0015A00002Ra0wNQAR</t>
  </si>
  <si>
    <t>0015A00002Ra0wYQAR</t>
  </si>
  <si>
    <t>0015A00002Ra0waQAB</t>
  </si>
  <si>
    <t>Cross Timbers Int</t>
  </si>
  <si>
    <t>0015A00002Ra0wbQAB</t>
  </si>
  <si>
    <t>Cross Timbers Middle</t>
  </si>
  <si>
    <t>0015A00002Ra0z5QAB</t>
  </si>
  <si>
    <t>0015A00002Ra18IQAR</t>
  </si>
  <si>
    <t>Parkview EL</t>
  </si>
  <si>
    <t>0015A00002Ra18JQAR</t>
  </si>
  <si>
    <t>0015A00002Ra1EhQAJ</t>
  </si>
  <si>
    <t>Corey Fine Arts / Dual Language Academy</t>
  </si>
  <si>
    <t>0015A00002Ra1JUQAZ</t>
  </si>
  <si>
    <t>Reagan EL</t>
  </si>
  <si>
    <t>0015A00002Ra1Q0QAJ</t>
  </si>
  <si>
    <t>Craig Middle</t>
  </si>
  <si>
    <t>0015A00002Ra1R6QAJ</t>
  </si>
  <si>
    <t>Chapel Hill Academy</t>
  </si>
  <si>
    <t>0015A00002Ra1SzQAJ</t>
  </si>
  <si>
    <t>Jim Ned Middle</t>
  </si>
  <si>
    <t>0015A00002Ra1c4QAB</t>
  </si>
  <si>
    <t>0015A00002Ra1h6QAB</t>
  </si>
  <si>
    <t>0015A00002Ra1kpQAB</t>
  </si>
  <si>
    <t>0015A00002Ra1krQAB</t>
  </si>
  <si>
    <t>0015A00002Ra1m8QAB</t>
  </si>
  <si>
    <t>0015A00002Ra1qtQAB</t>
  </si>
  <si>
    <t>Brock EL</t>
  </si>
  <si>
    <t>0015A00002Ra1qwQAB</t>
  </si>
  <si>
    <t>Game Development Design School At Burleson Isd</t>
  </si>
  <si>
    <t>0015A00002Ra1qyQAB</t>
  </si>
  <si>
    <t>Pinnacle Int</t>
  </si>
  <si>
    <t>0015A00002Ra1rPQAR</t>
  </si>
  <si>
    <t>Overton Park EL</t>
  </si>
  <si>
    <t>0015A00002Ra1twQAB</t>
  </si>
  <si>
    <t>Oakwood Terrace EL</t>
  </si>
  <si>
    <t>0015A00002Ra1vVQAR</t>
  </si>
  <si>
    <t>South Euless EL</t>
  </si>
  <si>
    <t>0015A00002Ra1w3QAB</t>
  </si>
  <si>
    <t>South Georgia EL</t>
  </si>
  <si>
    <t>0015A00002Ra1wpQAB</t>
  </si>
  <si>
    <t>South Hi Mount EL</t>
  </si>
  <si>
    <t>0015A00002Ra1xBQAR</t>
  </si>
  <si>
    <t>South Hills EL</t>
  </si>
  <si>
    <t>0015A00002Ra1y5QAB</t>
  </si>
  <si>
    <t>South Lawn EL</t>
  </si>
  <si>
    <t>0015A00002Ra24JQAR</t>
  </si>
  <si>
    <t>0015A00002Ra2HqQAJ</t>
  </si>
  <si>
    <t>0015A00002Ra2J3QAJ</t>
  </si>
  <si>
    <t>Moran School</t>
  </si>
  <si>
    <t>0015A00002Ra2TuQAJ</t>
  </si>
  <si>
    <t>0015A00002Ra2U4QAJ</t>
  </si>
  <si>
    <t>Clyde J H</t>
  </si>
  <si>
    <t>0015A00002Ra2fOQAR</t>
  </si>
  <si>
    <t>Optima Public School</t>
  </si>
  <si>
    <t>0015A00002Ra2rgQAB</t>
  </si>
  <si>
    <t>O A Peterson</t>
  </si>
  <si>
    <t>0015A00002Ra2wNQAR</t>
  </si>
  <si>
    <t>0015A00002Ra35pQAB</t>
  </si>
  <si>
    <t>Ralls EL</t>
  </si>
  <si>
    <t>0015A00002Ra3CqQAJ</t>
  </si>
  <si>
    <t>Oak Dale EL</t>
  </si>
  <si>
    <t>0015A00002Ra3DHQAZ</t>
  </si>
  <si>
    <t>Oak Grove EL</t>
  </si>
  <si>
    <t>0015A00002Ra3DZQAZ</t>
  </si>
  <si>
    <t>Monterey H S</t>
  </si>
  <si>
    <t>0015A00002Ra3FJQAZ</t>
  </si>
  <si>
    <t>0015A00002Ra3JQQAZ</t>
  </si>
  <si>
    <t>Ramirez EL</t>
  </si>
  <si>
    <t>0015A00002Ra3JRQAZ</t>
  </si>
  <si>
    <t>0015A00002Ra3KMQAZ</t>
  </si>
  <si>
    <t>Silver Creek EL</t>
  </si>
  <si>
    <t>0015A00002Ra3KmQAJ</t>
  </si>
  <si>
    <t>Silver Lake EL</t>
  </si>
  <si>
    <t>0015A00002Ra3PsQAJ</t>
  </si>
  <si>
    <t>Ousley J H</t>
  </si>
  <si>
    <t>0015A00002Ra3YqQAJ</t>
  </si>
  <si>
    <t>Silverton School</t>
  </si>
  <si>
    <t>0015A00002Ra3gGQAR</t>
  </si>
  <si>
    <t>Montessori School Of Fort Worth</t>
  </si>
  <si>
    <t>0015A00002Ra3kHQAR</t>
  </si>
  <si>
    <t>Sendera Ranch EL</t>
  </si>
  <si>
    <t>0015A00002Ra3lwQAB</t>
  </si>
  <si>
    <t>Sheppard Afb EL</t>
  </si>
  <si>
    <t>0015A00002Ra3nFQAR</t>
  </si>
  <si>
    <t>Overton EL</t>
  </si>
  <si>
    <t>0015A00002Ra3nKQAR</t>
  </si>
  <si>
    <t>Oveta Culp Hobby EL</t>
  </si>
  <si>
    <t>0015A00002Ra3q6QAB</t>
  </si>
  <si>
    <t>Old Union EL</t>
  </si>
  <si>
    <t>0015A00002Ra4BPQAZ</t>
  </si>
  <si>
    <t>0015A00002Ra4CvQAJ</t>
  </si>
  <si>
    <t>0015A00002Ra4FSQAZ</t>
  </si>
  <si>
    <t>Oak Ridge EL</t>
  </si>
  <si>
    <t>0015A00002Ra4K2QAJ</t>
  </si>
  <si>
    <t>0015A00002Ra4SiQAJ</t>
  </si>
  <si>
    <t>0015A00002Ra4TdQAJ</t>
  </si>
  <si>
    <t>Midway Park EL</t>
  </si>
  <si>
    <t>0015A00002Ra4TfQAJ</t>
  </si>
  <si>
    <t>Midway School</t>
  </si>
  <si>
    <t>0015A00002Ra4VrQAJ</t>
  </si>
  <si>
    <t>Morton School</t>
  </si>
  <si>
    <t>0015A00002Ra4cGQAR</t>
  </si>
  <si>
    <t>Seven Hills EL</t>
  </si>
  <si>
    <t>0015A00002Ra4cwQAB</t>
  </si>
  <si>
    <t>Oak Woods School</t>
  </si>
  <si>
    <t>0015A00002Ra4ddQAB</t>
  </si>
  <si>
    <t>Roberta Tipps Academy</t>
  </si>
  <si>
    <t>0015A00002Ra4eRQAR</t>
  </si>
  <si>
    <t>0015A00002Ra4hLQAR</t>
  </si>
  <si>
    <t>0015A00002Ra534QAB</t>
  </si>
  <si>
    <t>Rush EL</t>
  </si>
  <si>
    <t>0015A00002Ra56IQAR</t>
  </si>
  <si>
    <t>0015A00002Ra57nQAB</t>
  </si>
  <si>
    <t>Uplift Mighty School</t>
  </si>
  <si>
    <t>0015A00002Ra5AlQAJ</t>
  </si>
  <si>
    <t>0015A00002Ra5FvQAJ</t>
  </si>
  <si>
    <t>0015A00002Ra5IFQAZ</t>
  </si>
  <si>
    <t>0015A00002Ra5IOQAZ</t>
  </si>
  <si>
    <t>Slidell Schools</t>
  </si>
  <si>
    <t>0015A00002Ra5KFQAZ</t>
  </si>
  <si>
    <t>Shady Brook EL</t>
  </si>
  <si>
    <t>0015A00002Ra5KMQAZ</t>
  </si>
  <si>
    <t>Shady Grove EL</t>
  </si>
  <si>
    <t>0015A00002Ra5LvQAJ</t>
  </si>
  <si>
    <t>Texas Leadership Of Abilene</t>
  </si>
  <si>
    <t>0015A00002Ra5LzQAJ</t>
  </si>
  <si>
    <t>Newman International Academy At Fort Worth</t>
  </si>
  <si>
    <t>0015A00002Ra5M1QAJ</t>
  </si>
  <si>
    <t>0015A00002Ra5M4QAJ</t>
  </si>
  <si>
    <t>Iltexas North Richland Hills EL</t>
  </si>
  <si>
    <t>0015A00002Ra5OdQAJ</t>
  </si>
  <si>
    <t>Leo Adams Middle</t>
  </si>
  <si>
    <t>0015A00002Ra5PdQAJ</t>
  </si>
  <si>
    <t>Wylie East EL</t>
  </si>
  <si>
    <t>Sam Houston Middle</t>
  </si>
  <si>
    <t>0015A00002Ra5TnQAJ</t>
  </si>
  <si>
    <t>0015A00002Ra5TvQAJ</t>
  </si>
  <si>
    <t>Sam Rosen EL</t>
  </si>
  <si>
    <t>0015A00002Ra5V9QAJ</t>
  </si>
  <si>
    <t>0015A00002Ra5WUQAZ</t>
  </si>
  <si>
    <t>0015A00002Ra5XCQAZ</t>
  </si>
  <si>
    <t>Shady Oaks EL</t>
  </si>
  <si>
    <t>0015A00002Ra5XxQAJ</t>
  </si>
  <si>
    <t>Shallowater EL</t>
  </si>
  <si>
    <t>0015A00002Ra5XzQAJ</t>
  </si>
  <si>
    <t>Shallowater Int</t>
  </si>
  <si>
    <t>0015A00002Ra5Y0QAJ</t>
  </si>
  <si>
    <t>Shallowater Middle</t>
  </si>
  <si>
    <t>0015A00002Ra5YPQAZ</t>
  </si>
  <si>
    <t>Motley County School</t>
  </si>
  <si>
    <t>0015A00002Ra5YyQAJ</t>
  </si>
  <si>
    <t>Mound EL</t>
  </si>
  <si>
    <t>0015A00002Ra5dLQAR</t>
  </si>
  <si>
    <t>0015A00002Ra5m5QAB</t>
  </si>
  <si>
    <t>0015A00002Ra5peQAB</t>
  </si>
  <si>
    <t>Mount Calm Isd</t>
  </si>
  <si>
    <t>0015A00002Ra5vxQAB</t>
  </si>
  <si>
    <t>Smith EL</t>
  </si>
  <si>
    <t>Smithfield Middle</t>
  </si>
  <si>
    <t>0015A00002Ra5wmQAB</t>
  </si>
  <si>
    <t>0015A00002Ra5xwQAB</t>
  </si>
  <si>
    <t>Texas Academy Of Biomedical</t>
  </si>
  <si>
    <t>0015A00002Ra5y3QAB</t>
  </si>
  <si>
    <t>Texas Connections Academy At Houston</t>
  </si>
  <si>
    <t>0015A00002Ra5yuQAB</t>
  </si>
  <si>
    <t>Iltexas Keller Saginaw H S</t>
  </si>
  <si>
    <t>0015A00002Ra5yxQAB</t>
  </si>
  <si>
    <t>Iltexas Grand Prairie EL</t>
  </si>
  <si>
    <t>0015A00002Ra5z1QAB</t>
  </si>
  <si>
    <t>Iltexas Saginaw Middle</t>
  </si>
  <si>
    <t>0015A00002Ra5z2QAB</t>
  </si>
  <si>
    <t>0015A00002Ra5zBQAR</t>
  </si>
  <si>
    <t>Iltexas Saginaw EL</t>
  </si>
  <si>
    <t>0015A00002Ra5zVQAR</t>
  </si>
  <si>
    <t>Mcnutt EL</t>
  </si>
  <si>
    <t>Peach EL</t>
  </si>
  <si>
    <t>0015A00002Ra5zsQAB</t>
  </si>
  <si>
    <t>0015A00002Ra60RQAR</t>
  </si>
  <si>
    <t>North Plains Opportunity Center</t>
  </si>
  <si>
    <t>0015A00002Ra60zQAB</t>
  </si>
  <si>
    <t>Vista Ridge Middle</t>
  </si>
  <si>
    <t>0015A00002Ra62MQAR</t>
  </si>
  <si>
    <t>Sanford-fritch EL</t>
  </si>
  <si>
    <t>0015A00002Ra63mQAB</t>
  </si>
  <si>
    <t>0015A00002Ra65XQAR</t>
  </si>
  <si>
    <t>Uplift Ascend</t>
  </si>
  <si>
    <t>0015A00002Ra66uQAB</t>
  </si>
  <si>
    <t>Ranger EL</t>
  </si>
  <si>
    <t>0015A00002Ra66yQAB</t>
  </si>
  <si>
    <t>Ranger Middle</t>
  </si>
  <si>
    <t>0015A00002Ra673QAB</t>
  </si>
  <si>
    <t>Rankin EL</t>
  </si>
  <si>
    <t>0015A00002Ra679QAB</t>
  </si>
  <si>
    <t>Rann EL</t>
  </si>
  <si>
    <t>0015A00002Ra67yQAB</t>
  </si>
  <si>
    <t>Texhoma HS</t>
  </si>
  <si>
    <t>0015A00002Ra682QAB</t>
  </si>
  <si>
    <t>Texline School</t>
  </si>
  <si>
    <t>0015A00002Ra69BQAR</t>
  </si>
  <si>
    <t>The Montessori Academy Of Arlington Inc</t>
  </si>
  <si>
    <t>0015A00002Ra6FUQAZ</t>
  </si>
  <si>
    <t>Venus Middle</t>
  </si>
  <si>
    <t>0015A00002Ra6IJQAZ</t>
  </si>
  <si>
    <t>Remington Point EL</t>
  </si>
  <si>
    <t>0015A00002Ra6IPQAZ</t>
  </si>
  <si>
    <t>0015A00002Ra6LSQAZ</t>
  </si>
  <si>
    <t>Academy At Nola Dunn</t>
  </si>
  <si>
    <t>The Oakridge School</t>
  </si>
  <si>
    <t>0015A00002Ra6MtQAJ</t>
  </si>
  <si>
    <t>The Oaks Academy</t>
  </si>
  <si>
    <t>0015A00002Ra6PzQAJ</t>
  </si>
  <si>
    <t>0015A00002Ra6SKQAZ</t>
  </si>
  <si>
    <t>0015A00002Ra6ZuQAJ</t>
  </si>
  <si>
    <t>0015A00002Ra6cwQAB</t>
  </si>
  <si>
    <t>Ropes School</t>
  </si>
  <si>
    <t>0015A00002Ra6e1QAB</t>
  </si>
  <si>
    <t>Peaster EL</t>
  </si>
  <si>
    <t>0015A00002Ra6jYQAR</t>
  </si>
  <si>
    <t>Spur School</t>
  </si>
  <si>
    <t>0015A00002Ra6lWQAR</t>
  </si>
  <si>
    <t>0015A00002Ra6lXQAR</t>
  </si>
  <si>
    <t>Travis EL</t>
  </si>
  <si>
    <t>0015A00002Ra6lkQAB</t>
  </si>
  <si>
    <t>0015A00002Ra6mOQAR</t>
  </si>
  <si>
    <t>Treetops School International</t>
  </si>
  <si>
    <t>0015A00002Ra6qcQAB</t>
  </si>
  <si>
    <t>0015A00002Ra75zQAB</t>
  </si>
  <si>
    <t>0015A00002Ra7AQQAZ</t>
  </si>
  <si>
    <t>Trinity H S</t>
  </si>
  <si>
    <t>0015A00002Ra7BsQAJ</t>
  </si>
  <si>
    <t>Trinity Springs Middle</t>
  </si>
  <si>
    <t>0015A00002Ra7BzQAJ</t>
  </si>
  <si>
    <t>Trinity Valley School</t>
  </si>
  <si>
    <t>0015A00002Ra7LBQAZ</t>
  </si>
  <si>
    <t>0015A00002Ra7OQQAZ</t>
  </si>
  <si>
    <t>S H Crowley EL</t>
  </si>
  <si>
    <t>0015A00002Ra7RPQAZ</t>
  </si>
  <si>
    <t>Trinity Meadows Int</t>
  </si>
  <si>
    <t>0015A00002Ra7SDQAZ</t>
  </si>
  <si>
    <t>Truett Wilson Middle</t>
  </si>
  <si>
    <t>0015A00002Ra7WgQAJ</t>
  </si>
  <si>
    <t>St Johns Episcopal School</t>
  </si>
  <si>
    <t>0015A00002Ra7htQAB</t>
  </si>
  <si>
    <t>Tarver-rendon Ag Leadership</t>
  </si>
  <si>
    <t>Taylor EL</t>
  </si>
  <si>
    <t>0015A00002Ra7lvQAB</t>
  </si>
  <si>
    <t>0015A00002Ra7lxQAB</t>
  </si>
  <si>
    <t>0016e00002lBA31AAG</t>
  </si>
  <si>
    <t>Great Hearts Arlington</t>
  </si>
  <si>
    <t>Great Hearts Lakeside</t>
  </si>
  <si>
    <t>0016e00002lQNFMAA4</t>
  </si>
  <si>
    <t>0016e00002nNBe2AAG</t>
  </si>
  <si>
    <t>Brenda Norwood EL</t>
  </si>
  <si>
    <t>0016e00002njjtGAAQ</t>
  </si>
  <si>
    <t>Holy Family Classical Academy</t>
  </si>
  <si>
    <t>0016e00002vOEBdAAO</t>
  </si>
  <si>
    <t>Uplift Elevate Preparatory School</t>
  </si>
  <si>
    <t>0016e00002vOECGAA4</t>
  </si>
  <si>
    <t>Idea Rise Academy</t>
  </si>
  <si>
    <t>0016e00002vOED0AAO</t>
  </si>
  <si>
    <t>0016e00002vOEDpAAO</t>
  </si>
  <si>
    <t>Spring Canyon EL</t>
  </si>
  <si>
    <t>0016e00002vOEEDAA4</t>
  </si>
  <si>
    <t>June W Davis EL</t>
  </si>
  <si>
    <t>0016e00002vOEEaAAO</t>
  </si>
  <si>
    <t>Copper Creek EL</t>
  </si>
  <si>
    <t>0016e00002vOEEbAAO</t>
  </si>
  <si>
    <t>Lake Country EL</t>
  </si>
  <si>
    <t>0016e00002vOEFIAA4</t>
  </si>
  <si>
    <t>0016e00002vOEFgAAO</t>
  </si>
  <si>
    <t>Commander William C Mccool Academy</t>
  </si>
  <si>
    <t>0016e00002vOEFhAAO</t>
  </si>
  <si>
    <t>Charlene Mckinzey Middle</t>
  </si>
  <si>
    <t>0016e00002vOEFiAAO</t>
  </si>
  <si>
    <t>Alma Martinez Int</t>
  </si>
  <si>
    <t>0016e00002vOEFzAAO</t>
  </si>
  <si>
    <t>Berkshire EL</t>
  </si>
  <si>
    <t>0016e00002vOEGsAAO</t>
  </si>
  <si>
    <t>Wylie East J H</t>
  </si>
  <si>
    <t>0016e00002xQiRqAAK</t>
  </si>
  <si>
    <t>0016e00002xcGsFAAU</t>
  </si>
  <si>
    <t>Country Day School Of Arlington</t>
  </si>
  <si>
    <t>0016e00002xcHidAAE</t>
  </si>
  <si>
    <t>Alliance Christian Academy</t>
  </si>
  <si>
    <t>0016e00002xcIR7AAM</t>
  </si>
  <si>
    <t>0016e000030bA1bAAE</t>
  </si>
  <si>
    <t>0016e000030bA20AAE</t>
  </si>
  <si>
    <t>0016e000030qTWUAA2</t>
  </si>
  <si>
    <t>Lil Pirates Preschool</t>
  </si>
  <si>
    <t>0016e000038rOUDAA2</t>
  </si>
  <si>
    <t>Trinity Preparatory Academy</t>
  </si>
  <si>
    <t>0016e00003BIk8EAAT</t>
  </si>
  <si>
    <t>McAnally Middle</t>
  </si>
  <si>
    <t>0016e00003BJPogAAH</t>
  </si>
  <si>
    <t>0016e00003BJPs4AAH</t>
  </si>
  <si>
    <t>0016e00003BJSvuAAH</t>
  </si>
  <si>
    <t>BASIS Benbrook</t>
  </si>
  <si>
    <t>0016e00003BKZfrAAH</t>
  </si>
  <si>
    <t>Plainveiw Central El</t>
  </si>
  <si>
    <t>0016e00003IYLFQAA5</t>
  </si>
  <si>
    <t>0016e00003NRM9zAAH</t>
  </si>
  <si>
    <t>Great Hearts Online - Tx</t>
  </si>
  <si>
    <t>001Po000008DjpEIAS</t>
  </si>
  <si>
    <t>L. D. Bell H S</t>
  </si>
  <si>
    <t>2025 Girl Goal</t>
  </si>
  <si>
    <t>2025 Members</t>
  </si>
  <si>
    <t>2025 Adult Goal</t>
  </si>
  <si>
    <t>Girl Totals</t>
  </si>
  <si>
    <t>Adult Totals</t>
  </si>
  <si>
    <t xml:space="preserve">New Service </t>
  </si>
  <si>
    <t>Staff</t>
  </si>
  <si>
    <t>Heather</t>
  </si>
  <si>
    <t>Amanda</t>
  </si>
  <si>
    <t>Imani</t>
  </si>
  <si>
    <t>Catherine</t>
  </si>
  <si>
    <t>Cheryl</t>
  </si>
  <si>
    <t>SU214</t>
  </si>
  <si>
    <t>Emily P</t>
  </si>
  <si>
    <t>Michelle</t>
  </si>
  <si>
    <t>Su536</t>
  </si>
  <si>
    <t>Micelle</t>
  </si>
  <si>
    <t>CPD</t>
  </si>
  <si>
    <t>Amarillo</t>
  </si>
  <si>
    <t>Emily M</t>
  </si>
  <si>
    <t>Su693</t>
  </si>
  <si>
    <t>CPD Staff</t>
  </si>
  <si>
    <t>Sherrie</t>
  </si>
  <si>
    <t>SU240</t>
  </si>
  <si>
    <t>Su697</t>
  </si>
  <si>
    <t>Abilene</t>
  </si>
  <si>
    <t>2025 Service unit</t>
  </si>
  <si>
    <t>Su645</t>
  </si>
  <si>
    <t>Su545</t>
  </si>
  <si>
    <t>Su517</t>
  </si>
  <si>
    <t>Su560</t>
  </si>
  <si>
    <t>Su523</t>
  </si>
  <si>
    <t>Su542</t>
  </si>
  <si>
    <t>Su551</t>
  </si>
  <si>
    <t>Su604</t>
  </si>
  <si>
    <t>Su623</t>
  </si>
  <si>
    <t>Su650</t>
  </si>
  <si>
    <t>Su751</t>
  </si>
  <si>
    <t>Su753</t>
  </si>
  <si>
    <t>Su741</t>
  </si>
  <si>
    <t>Su837</t>
  </si>
  <si>
    <t>Su840</t>
  </si>
  <si>
    <t>Su841</t>
  </si>
  <si>
    <t>old</t>
  </si>
  <si>
    <t>New Su</t>
  </si>
  <si>
    <t>Keller</t>
  </si>
  <si>
    <t>Southlake</t>
  </si>
  <si>
    <t>Watauga</t>
  </si>
  <si>
    <t>Colleyville</t>
  </si>
  <si>
    <t>Euless</t>
  </si>
  <si>
    <t>Grapevine</t>
  </si>
  <si>
    <t>North Richland Hills</t>
  </si>
  <si>
    <t>Bedford</t>
  </si>
  <si>
    <t>Hurst</t>
  </si>
  <si>
    <t>Haltom City</t>
  </si>
  <si>
    <t>Everman</t>
  </si>
  <si>
    <t>Benbrook</t>
  </si>
  <si>
    <t>White Settlement</t>
  </si>
  <si>
    <t>Azle</t>
  </si>
  <si>
    <t>Haslet</t>
  </si>
  <si>
    <t>Lake Worth</t>
  </si>
  <si>
    <t>Springtown</t>
  </si>
  <si>
    <t>Saginaw</t>
  </si>
  <si>
    <t>Lubbock</t>
  </si>
  <si>
    <t>Aledo</t>
  </si>
  <si>
    <t>Brock</t>
  </si>
  <si>
    <t>Wichita Falls</t>
  </si>
  <si>
    <t>Graford</t>
  </si>
  <si>
    <t>Graford School</t>
  </si>
  <si>
    <t>Mineral Wells</t>
  </si>
  <si>
    <t>Willow Park</t>
  </si>
  <si>
    <t>Millsap</t>
  </si>
  <si>
    <t>Poolville</t>
  </si>
  <si>
    <t>Strawn</t>
  </si>
  <si>
    <t>Granbury</t>
  </si>
  <si>
    <t>Glen Rose</t>
  </si>
  <si>
    <t>Lipan</t>
  </si>
  <si>
    <t>Tolar</t>
  </si>
  <si>
    <t>Crowley</t>
  </si>
  <si>
    <t>Joshua</t>
  </si>
  <si>
    <t>Abbott</t>
  </si>
  <si>
    <t>Cleburne</t>
  </si>
  <si>
    <t>Alvarado</t>
  </si>
  <si>
    <t>Burleson</t>
  </si>
  <si>
    <t>Aquilla</t>
  </si>
  <si>
    <t>Covington</t>
  </si>
  <si>
    <t>Hillsboro</t>
  </si>
  <si>
    <t>Godley</t>
  </si>
  <si>
    <t>Grandview</t>
  </si>
  <si>
    <t>Itasca</t>
  </si>
  <si>
    <t>Keene</t>
  </si>
  <si>
    <t>Malone</t>
  </si>
  <si>
    <t>Mount Calm</t>
  </si>
  <si>
    <t>Penelope</t>
  </si>
  <si>
    <t>Rio Vista</t>
  </si>
  <si>
    <t>Venus</t>
  </si>
  <si>
    <t>0015A00002RZs0IQAT</t>
  </si>
  <si>
    <t>Whitney Alternative Education Center</t>
  </si>
  <si>
    <t>Whitney</t>
  </si>
  <si>
    <t>Mansfield</t>
  </si>
  <si>
    <t>0015A00002Ra5HyQAJ</t>
  </si>
  <si>
    <t>Dr Sarah Jandrucko Academy For Early Learners</t>
  </si>
  <si>
    <t>0015A00002Ra0kGQAR</t>
  </si>
  <si>
    <t>Community Based Pk</t>
  </si>
  <si>
    <t>Kennedale</t>
  </si>
  <si>
    <t>Baird</t>
  </si>
  <si>
    <t>Cisco</t>
  </si>
  <si>
    <t>Clyde</t>
  </si>
  <si>
    <t>0015A00002Ra0R9QAJ</t>
  </si>
  <si>
    <t>Crockett Early Headstart</t>
  </si>
  <si>
    <t>Cross Plains</t>
  </si>
  <si>
    <t>Breckenridge</t>
  </si>
  <si>
    <t>Roscoe</t>
  </si>
  <si>
    <t>Merkel</t>
  </si>
  <si>
    <t>Moran</t>
  </si>
  <si>
    <t>Albany</t>
  </si>
  <si>
    <t>Ranger</t>
  </si>
  <si>
    <t>Rising Star</t>
  </si>
  <si>
    <t>Eastland</t>
  </si>
  <si>
    <t>0015A00002Ra6miQAB</t>
  </si>
  <si>
    <t>Trent Independent School District</t>
  </si>
  <si>
    <t>Trent</t>
  </si>
  <si>
    <t>Woodson</t>
  </si>
  <si>
    <t>Anson</t>
  </si>
  <si>
    <t>Aspermont</t>
  </si>
  <si>
    <t>0015A00002RZdUmQAL</t>
  </si>
  <si>
    <t>Guthrie School</t>
  </si>
  <si>
    <t>Hamlin</t>
  </si>
  <si>
    <t>Haskell</t>
  </si>
  <si>
    <t>0015A00002RZv6yQAD</t>
  </si>
  <si>
    <t>Knox City School</t>
  </si>
  <si>
    <t>Stamford</t>
  </si>
  <si>
    <t>Rule</t>
  </si>
  <si>
    <t>Colorado City</t>
  </si>
  <si>
    <t>Sweetwater</t>
  </si>
  <si>
    <t>Hermleigh</t>
  </si>
  <si>
    <t>Ira</t>
  </si>
  <si>
    <t>Loraine</t>
  </si>
  <si>
    <t>Roby</t>
  </si>
  <si>
    <t>Rotan</t>
  </si>
  <si>
    <t>0015A00002RZXyRQAX</t>
  </si>
  <si>
    <t>Rotan K-12</t>
  </si>
  <si>
    <t>Snyder</t>
  </si>
  <si>
    <t>Floydada</t>
  </si>
  <si>
    <t>Amherst</t>
  </si>
  <si>
    <t>Anton</t>
  </si>
  <si>
    <t>Slaton</t>
  </si>
  <si>
    <t>Plainview</t>
  </si>
  <si>
    <t>Muleshoe</t>
  </si>
  <si>
    <t>Littlefield</t>
  </si>
  <si>
    <t>Southland</t>
  </si>
  <si>
    <t>Wolfforth</t>
  </si>
  <si>
    <t>Brownfield</t>
  </si>
  <si>
    <t>Levelland</t>
  </si>
  <si>
    <t>Denver City</t>
  </si>
  <si>
    <t>Meadow</t>
  </si>
  <si>
    <t>Morton</t>
  </si>
  <si>
    <t>Shallowater</t>
  </si>
  <si>
    <t>Sundown</t>
  </si>
  <si>
    <t>Abernathy</t>
  </si>
  <si>
    <t>Crosbyton</t>
  </si>
  <si>
    <t>0015A00002Ra0ogQAB</t>
  </si>
  <si>
    <t>Idalou</t>
  </si>
  <si>
    <t>Matador</t>
  </si>
  <si>
    <t>Afton</t>
  </si>
  <si>
    <t>Spur</t>
  </si>
  <si>
    <t>New Home</t>
  </si>
  <si>
    <t>0015A00002Ra2ylQAB</t>
  </si>
  <si>
    <t>Post</t>
  </si>
  <si>
    <t>Wilson</t>
  </si>
  <si>
    <t>Boise City</t>
  </si>
  <si>
    <t>Dalhart</t>
  </si>
  <si>
    <t>Dumas</t>
  </si>
  <si>
    <t>Sunray</t>
  </si>
  <si>
    <t>Hereford</t>
  </si>
  <si>
    <t>Canyon</t>
  </si>
  <si>
    <t>Dimmitt</t>
  </si>
  <si>
    <t>0016e00002vOEFGAA4</t>
  </si>
  <si>
    <t>Tierra Blanca Early Childhood Center</t>
  </si>
  <si>
    <t>Adrian</t>
  </si>
  <si>
    <t>Farwell</t>
  </si>
  <si>
    <t>Friona</t>
  </si>
  <si>
    <t>Kress</t>
  </si>
  <si>
    <t>Lazbuddie</t>
  </si>
  <si>
    <t>Tulia</t>
  </si>
  <si>
    <t>Vega</t>
  </si>
  <si>
    <t>Guymon</t>
  </si>
  <si>
    <t>Claude Schools</t>
  </si>
  <si>
    <t>Groom</t>
  </si>
  <si>
    <t>Panhandle</t>
  </si>
  <si>
    <t>Memphis</t>
  </si>
  <si>
    <t>Childress</t>
  </si>
  <si>
    <t>Paducah</t>
  </si>
  <si>
    <t>Turkey</t>
  </si>
  <si>
    <t>Wellington</t>
  </si>
  <si>
    <t>Balko</t>
  </si>
  <si>
    <t>Beaver</t>
  </si>
  <si>
    <t>Darrouzett</t>
  </si>
  <si>
    <t>Felt</t>
  </si>
  <si>
    <t>Follett</t>
  </si>
  <si>
    <t>Forgan</t>
  </si>
  <si>
    <t>Goodwell</t>
  </si>
  <si>
    <t>Gruver</t>
  </si>
  <si>
    <t>Spearman</t>
  </si>
  <si>
    <t>Hardesty</t>
  </si>
  <si>
    <t>Hooker</t>
  </si>
  <si>
    <t>Perryton</t>
  </si>
  <si>
    <t>Optima</t>
  </si>
  <si>
    <t>Turpin</t>
  </si>
  <si>
    <t>Tyrone</t>
  </si>
  <si>
    <t>0015A00002RZpqEQAT</t>
  </si>
  <si>
    <t>Pampa</t>
  </si>
  <si>
    <t>Canadian</t>
  </si>
  <si>
    <t>Borger</t>
  </si>
  <si>
    <t>Wheeler</t>
  </si>
  <si>
    <t>Fritch</t>
  </si>
  <si>
    <t>Shamrock</t>
  </si>
  <si>
    <t>Skellytown</t>
  </si>
  <si>
    <t>Iowa Park</t>
  </si>
  <si>
    <t>Bryson</t>
  </si>
  <si>
    <t>Graham</t>
  </si>
  <si>
    <t>Henrietta</t>
  </si>
  <si>
    <t>Burkburnett</t>
  </si>
  <si>
    <t>Jacksboro</t>
  </si>
  <si>
    <t>0015A00002RZWkpQAH</t>
  </si>
  <si>
    <t>Newcastle School</t>
  </si>
  <si>
    <t>Olney</t>
  </si>
  <si>
    <t>Perrin</t>
  </si>
  <si>
    <t>Vernon</t>
  </si>
  <si>
    <t>0015A00002RZzgRQAT</t>
  </si>
  <si>
    <t>Crowell School</t>
  </si>
  <si>
    <t>Electra</t>
  </si>
  <si>
    <t>Harrold</t>
  </si>
  <si>
    <t>Quanah</t>
  </si>
  <si>
    <t>Seymour</t>
  </si>
  <si>
    <t>Alvord</t>
  </si>
  <si>
    <t>Bridgeport</t>
  </si>
  <si>
    <t>Gainesville</t>
  </si>
  <si>
    <t>Decatur</t>
  </si>
  <si>
    <t>Chico</t>
  </si>
  <si>
    <t>Era</t>
  </si>
  <si>
    <t>Nocona</t>
  </si>
  <si>
    <t>Paradise</t>
  </si>
  <si>
    <t>Rhome</t>
  </si>
  <si>
    <t>Valley View</t>
  </si>
  <si>
    <t>Service Unit</t>
  </si>
  <si>
    <t>2025 Goal</t>
  </si>
  <si>
    <t>New Troops</t>
  </si>
  <si>
    <t>0015A00002Ra4ZcQAJ</t>
  </si>
  <si>
    <t>0015A00002Ra1kIQAR</t>
  </si>
  <si>
    <t>0015A00002RZdgxQAD</t>
  </si>
  <si>
    <t>0015A00002Ra6NBQAZ</t>
  </si>
  <si>
    <t>Staff/Board</t>
  </si>
  <si>
    <t>0015A00002RZzKVQA1</t>
  </si>
  <si>
    <t>Borger H S</t>
  </si>
  <si>
    <t>Centennial EL</t>
  </si>
  <si>
    <t>Waverly Park EL</t>
  </si>
  <si>
    <t>0015A00002Ra5UOQAZ</t>
  </si>
  <si>
    <t>Samuel Beck EL</t>
  </si>
  <si>
    <t>Windsor EL</t>
  </si>
  <si>
    <t>0015A00002RZyu1QAD</t>
  </si>
  <si>
    <t>North Ridge Middle</t>
  </si>
  <si>
    <t>Curtis EL</t>
  </si>
  <si>
    <t>Cooke EL</t>
  </si>
  <si>
    <t>0015A00002RZq4nQAD</t>
  </si>
  <si>
    <t>Gateway Elementary</t>
  </si>
  <si>
    <t>0015A00002RZz34QAD</t>
  </si>
  <si>
    <t>Texas Virtual Academy At Hallsville</t>
  </si>
  <si>
    <t>0015A00002RZyUSQA1</t>
  </si>
  <si>
    <t>Carroll Senior H S</t>
  </si>
  <si>
    <t>0015A00002RZmOAQA1</t>
  </si>
  <si>
    <t>Eastern Hills H S</t>
  </si>
  <si>
    <t>0015A00002RZoxAQAT</t>
  </si>
  <si>
    <t>St Peter The Apostle School</t>
  </si>
  <si>
    <t>0015A00002RZyqMQAT</t>
  </si>
  <si>
    <t>Bushland H S</t>
  </si>
  <si>
    <t>0015A00002RZnt6QAD</t>
  </si>
  <si>
    <t>Salesforce ID (School)</t>
  </si>
  <si>
    <t>0015A00002RZcqsQAD</t>
  </si>
  <si>
    <t>Holy Cross Catholic Academy</t>
  </si>
  <si>
    <t>Sudan EL</t>
  </si>
  <si>
    <t>% to Goal</t>
  </si>
  <si>
    <t>New Adult</t>
  </si>
  <si>
    <t xml:space="preserve"> New Girl</t>
  </si>
  <si>
    <t xml:space="preserve"> New Girl </t>
  </si>
  <si>
    <t xml:space="preserve">New Adult </t>
  </si>
  <si>
    <t>Junior</t>
  </si>
  <si>
    <t>0015A00002RZzI5QAL</t>
  </si>
  <si>
    <t>Brewer Middle</t>
  </si>
  <si>
    <t>0015A00002RZpvSQAT</t>
  </si>
  <si>
    <t>Weatherford EL</t>
  </si>
  <si>
    <t>0015A00002RZnFNQA1</t>
  </si>
  <si>
    <t>Springtown H S</t>
  </si>
  <si>
    <t>No SU</t>
  </si>
  <si>
    <t>Annetta EL</t>
  </si>
  <si>
    <t>Alcorta EL</t>
  </si>
  <si>
    <t>Lubbock-cooper Laura Bush Middle</t>
  </si>
  <si>
    <t>Stem Academy At Enis EL</t>
  </si>
  <si>
    <t>Stafford EL</t>
  </si>
  <si>
    <t>Emma Roberson Early Learning Academy</t>
  </si>
  <si>
    <t>Purcell EL</t>
  </si>
  <si>
    <t>Carmona-harrison EL</t>
  </si>
  <si>
    <t>Trinity Leadership</t>
  </si>
  <si>
    <t>West Plains J H</t>
  </si>
  <si>
    <t>Bluff Dale</t>
  </si>
  <si>
    <t>Su593</t>
  </si>
  <si>
    <t>Springtown EL</t>
  </si>
  <si>
    <t>Post EL</t>
  </si>
  <si>
    <t>Jacksboro EL</t>
  </si>
  <si>
    <t>Judy Miller EL</t>
  </si>
  <si>
    <t>Green Valley EL</t>
  </si>
  <si>
    <t>0015A00002RZeIjQAL</t>
  </si>
  <si>
    <t>Chisholm Trail Middle</t>
  </si>
  <si>
    <t>0015A00002RZV0wQAH</t>
  </si>
  <si>
    <t>Poolville J H</t>
  </si>
  <si>
    <t>0016e00003GZy0yAAD</t>
  </si>
  <si>
    <t>IDEA Southeast</t>
  </si>
  <si>
    <t>0015A00002RZe1IQAT</t>
  </si>
  <si>
    <t>Memphis Middle</t>
  </si>
  <si>
    <t>L A Gililland EL</t>
  </si>
  <si>
    <t>0015A00002RZq6vQAD</t>
  </si>
  <si>
    <t>Hamlet EL</t>
  </si>
  <si>
    <t>0015A00002Ra0asQAB</t>
  </si>
  <si>
    <t>James M Steele Early College H S</t>
  </si>
  <si>
    <t>J A Hargrave EL</t>
  </si>
  <si>
    <t>Coleman EL</t>
  </si>
  <si>
    <t>0015A00002RZys9QAD</t>
  </si>
  <si>
    <t>West Handley EL</t>
  </si>
  <si>
    <t>0015A00002RZukXQAT</t>
  </si>
  <si>
    <t>Lockney J H</t>
  </si>
  <si>
    <t>Clyde EL</t>
  </si>
  <si>
    <t>Annette Perry EL</t>
  </si>
  <si>
    <t>Morningside EL</t>
  </si>
  <si>
    <t>0015A00002RZl2vQAD</t>
  </si>
  <si>
    <t>Arlington Heights H S</t>
  </si>
  <si>
    <t>Godley Middle</t>
  </si>
  <si>
    <t>0015A00002Ra1U0QAJ</t>
  </si>
  <si>
    <t>Johnny N Allen-6th Grade Campus</t>
  </si>
  <si>
    <t>Out of Council</t>
  </si>
  <si>
    <t>0015A00002RZXj3QAH</t>
  </si>
  <si>
    <t>Island Trees Middle School</t>
  </si>
  <si>
    <t>New Troop04047</t>
  </si>
  <si>
    <t>New Troop02718</t>
  </si>
  <si>
    <t>New Troop02480</t>
  </si>
  <si>
    <t>New Troop02762</t>
  </si>
  <si>
    <t>New Troop03326</t>
  </si>
  <si>
    <t>New Troop01163</t>
  </si>
  <si>
    <t>New Troop04866</t>
  </si>
  <si>
    <t>New Troop02344</t>
  </si>
  <si>
    <t>New Troop07105</t>
  </si>
  <si>
    <t>New Troop02101</t>
  </si>
  <si>
    <t>New Troop02725</t>
  </si>
  <si>
    <t>New Troop05315 Next Steps</t>
  </si>
  <si>
    <t>New Troop03345</t>
  </si>
  <si>
    <t>New Troop03477</t>
  </si>
  <si>
    <t>New Troop02000</t>
  </si>
  <si>
    <t>New Troop03474</t>
  </si>
  <si>
    <t>New Troop03475</t>
  </si>
  <si>
    <t>New Troop04871</t>
  </si>
  <si>
    <t>New Troop03330</t>
  </si>
  <si>
    <t>New Troop04867</t>
  </si>
  <si>
    <t>New Troop08520</t>
  </si>
  <si>
    <t>0015A00002Ra1zqQAB</t>
  </si>
  <si>
    <t>Christene C Moss EL</t>
  </si>
  <si>
    <t>0015A00002RZvF6QAL</t>
  </si>
  <si>
    <t>Travis 6th Grade Campus</t>
  </si>
  <si>
    <t>0015A00002RZzWiQAL</t>
  </si>
  <si>
    <t>Bowie Middle</t>
  </si>
  <si>
    <t>0015A00002RZzHQQA1</t>
  </si>
  <si>
    <t>Betty M. Condra School For Education Innovation</t>
  </si>
  <si>
    <t>0015A00002RZwEFQA1</t>
  </si>
  <si>
    <t>Waters EL</t>
  </si>
  <si>
    <t>0015A00002Ra6lvQAB</t>
  </si>
  <si>
    <t>Travis Middle</t>
  </si>
  <si>
    <t>Iltexas Arlington EL</t>
  </si>
  <si>
    <t>0015A00002RZyonQAD</t>
  </si>
  <si>
    <t>Carter Park EL</t>
  </si>
  <si>
    <t>0016e00002vOECRAA4</t>
  </si>
  <si>
    <t>Idea Edgecliff Academy</t>
  </si>
  <si>
    <t>0015A00002RZcIDQA1</t>
  </si>
  <si>
    <t>Alice D Contreras</t>
  </si>
  <si>
    <t>0015A00002RZVQlQAP</t>
  </si>
  <si>
    <t>Diamond Hill EL</t>
  </si>
  <si>
    <t>Berry EL</t>
  </si>
  <si>
    <t>0016e00003NRMA9AAP</t>
  </si>
  <si>
    <t>Rocketship Dennis Dunkins EL</t>
  </si>
  <si>
    <t>0016e00002esRwkAAE</t>
  </si>
  <si>
    <t>Idea Achieve Academy</t>
  </si>
  <si>
    <t>De Zavala EL</t>
  </si>
  <si>
    <t>0015A00002RZgA5QAL</t>
  </si>
  <si>
    <t>T A Sims EL</t>
  </si>
  <si>
    <t>0015A00002Ra1MWQAZ</t>
  </si>
  <si>
    <t>Parkway EL</t>
  </si>
  <si>
    <t>0015A00002RZuU2QAL</t>
  </si>
  <si>
    <t>East Fort Worth Montessori Academy</t>
  </si>
  <si>
    <t>0015A00002RZwdBQAT</t>
  </si>
  <si>
    <t>Dolores Huerta EL</t>
  </si>
  <si>
    <t>0015A00002RZy9DQAT</t>
  </si>
  <si>
    <t>A M Pate EL</t>
  </si>
  <si>
    <t>0015A00002RZhcOQAT</t>
  </si>
  <si>
    <t>George Clarke EL</t>
  </si>
  <si>
    <t>0015A00002RZyHXQA1</t>
  </si>
  <si>
    <t>Westcreek EL</t>
  </si>
  <si>
    <t>Tolar EL</t>
  </si>
  <si>
    <t>Dillman EL</t>
  </si>
  <si>
    <t>Arbor Creek EL</t>
  </si>
  <si>
    <t>Irene Clinkscale EL</t>
  </si>
  <si>
    <t>Blanton EL</t>
  </si>
  <si>
    <t>Lubbock-cooper Central EL</t>
  </si>
  <si>
    <t>Panhandle EL</t>
  </si>
  <si>
    <t>Willow Creek EL</t>
  </si>
  <si>
    <t>Cross Timbers EL</t>
  </si>
  <si>
    <t>Reeves-hinger EL</t>
  </si>
  <si>
    <t>0016e00002lBA49AAG</t>
  </si>
  <si>
    <t>Great Hearts Prairie View</t>
  </si>
  <si>
    <t>0015A00002RZispQAD</t>
  </si>
  <si>
    <t>W J Turner EL</t>
  </si>
  <si>
    <t>Millsap EL</t>
  </si>
  <si>
    <t>Betty M Condra School For Education Innovation</t>
  </si>
  <si>
    <t>South EL</t>
  </si>
  <si>
    <t>Felt ES</t>
  </si>
  <si>
    <t>Lubbock-cooper East EL</t>
  </si>
  <si>
    <t>Sunset EL</t>
  </si>
  <si>
    <t>001Po00000LnBX9IAN</t>
  </si>
  <si>
    <t>Dumas South EL</t>
  </si>
  <si>
    <t>0016e00003NRMAJAA5</t>
  </si>
  <si>
    <t>Hilltop EL</t>
  </si>
  <si>
    <t>Short EL</t>
  </si>
  <si>
    <t>0015A00002RZt5XQAT</t>
  </si>
  <si>
    <t>Ea Young Academy</t>
  </si>
  <si>
    <t>Capitol EL</t>
  </si>
  <si>
    <t>001Po000007BO4xIAG</t>
  </si>
  <si>
    <t>Dumas North Elementary</t>
  </si>
  <si>
    <t>Kelley EL</t>
  </si>
  <si>
    <t>0015A00002RZXAmQAP</t>
  </si>
  <si>
    <t>Walker Creek EL</t>
  </si>
  <si>
    <t>001Po00000LnBV6IAN</t>
  </si>
  <si>
    <t>Molly Livengood Carter EL</t>
  </si>
  <si>
    <t>0015A00002RZXpdQAH</t>
  </si>
  <si>
    <t>Acton Middle</t>
  </si>
  <si>
    <t>0015A00002RZnIgQAL</t>
  </si>
  <si>
    <t>Maudrie Walton EL</t>
  </si>
  <si>
    <t>0015A00002RZxvOQAT</t>
  </si>
  <si>
    <t>Dumas Int</t>
  </si>
  <si>
    <t>Jack Taylor EL</t>
  </si>
  <si>
    <t>0015A00002RZuSyQAL</t>
  </si>
  <si>
    <t>Cavazos Middle</t>
  </si>
  <si>
    <t>Pearcy Stem Academy</t>
  </si>
  <si>
    <t>001Po00000LnBVpIAN</t>
  </si>
  <si>
    <t>Stephen F Austin EL</t>
  </si>
  <si>
    <t>0015A00002RZxJiQAL</t>
  </si>
  <si>
    <t>Levelland Academic Beginnings Center</t>
  </si>
  <si>
    <t>Woodlands EL</t>
  </si>
  <si>
    <t>Haskell EL</t>
  </si>
  <si>
    <t>0015A00002RZpX7QAL</t>
  </si>
  <si>
    <t>Snyder Int</t>
  </si>
  <si>
    <t>Hillside EL</t>
  </si>
  <si>
    <t>0015A00002RZerWQAT</t>
  </si>
  <si>
    <t>Nolan Catholic High School</t>
  </si>
  <si>
    <t>Marti EL</t>
  </si>
  <si>
    <t>0016e00002cMD0DAAW</t>
  </si>
  <si>
    <t>Roy Roberts Elementary</t>
  </si>
  <si>
    <t>College Hill EL</t>
  </si>
  <si>
    <t>0015A00002RZn41QAD</t>
  </si>
  <si>
    <t>Hillsboro Int</t>
  </si>
  <si>
    <t>Green Acres EL</t>
  </si>
  <si>
    <t>Santo EL</t>
  </si>
  <si>
    <t>Holliday EL</t>
  </si>
  <si>
    <t>Childress EL</t>
  </si>
  <si>
    <t>0015A00002Ra0XxQAJ</t>
  </si>
  <si>
    <t>Covenant Classical School</t>
  </si>
  <si>
    <t>0015A00002RZXguQAH</t>
  </si>
  <si>
    <t>Della Icenhower Int</t>
  </si>
  <si>
    <t>Grace E Hardeman EL</t>
  </si>
  <si>
    <t>0015A00002RZp40QAD</t>
  </si>
  <si>
    <t>Gainesville H S</t>
  </si>
  <si>
    <t>West EL</t>
  </si>
  <si>
    <t>0016e00003NRMBXAA5</t>
  </si>
  <si>
    <t>Lone Star Online Academy</t>
  </si>
  <si>
    <t>Littlefield EL</t>
  </si>
  <si>
    <t>001Po00000TOQzyIAH</t>
  </si>
  <si>
    <t>Pioneer Elementary</t>
  </si>
  <si>
    <t>0015A00002RZYN0QAP</t>
  </si>
  <si>
    <t>Paschal H S</t>
  </si>
  <si>
    <t>Kay Granger EL</t>
  </si>
  <si>
    <t>Mineral Wells EL</t>
  </si>
  <si>
    <t>Whiteside EL</t>
  </si>
  <si>
    <t>Dalhart EL</t>
  </si>
  <si>
    <t>Fowler EL</t>
  </si>
  <si>
    <t>North Hi Mount EL</t>
  </si>
  <si>
    <t>Jackie Carden EL</t>
  </si>
  <si>
    <t>0015A00002RZvqWQAT</t>
  </si>
  <si>
    <t>Watauga EL</t>
  </si>
  <si>
    <t>Gerard EL</t>
  </si>
  <si>
    <t>Merkel EL</t>
  </si>
  <si>
    <t>Mary Deshazo EL</t>
  </si>
  <si>
    <t>Grandview-hopkins EL</t>
  </si>
  <si>
    <t>Ellis EL</t>
  </si>
  <si>
    <t>Friona EL</t>
  </si>
  <si>
    <t>0015A00002Ra2mRQAR</t>
  </si>
  <si>
    <t>Mineral Wells H S</t>
  </si>
  <si>
    <t>0015A00002Ra22PQAR</t>
  </si>
  <si>
    <t>Murrieta Elementary</t>
  </si>
  <si>
    <t>Maxfield EL</t>
  </si>
  <si>
    <t>0015A00002RZXDaQAP</t>
  </si>
  <si>
    <t>Abilene Christian Schools</t>
  </si>
  <si>
    <t>0015A00002RZzvMQAT</t>
  </si>
  <si>
    <t>Dalhart Int</t>
  </si>
  <si>
    <t>0016e00002xcIQzAAM</t>
  </si>
  <si>
    <t>Southwest Christian School-elementary Campus</t>
  </si>
  <si>
    <t>0015A00002RZfx7QAD</t>
  </si>
  <si>
    <t>The Humanist Academy</t>
  </si>
  <si>
    <t>Muenster EL</t>
  </si>
  <si>
    <t>New Deal EL</t>
  </si>
  <si>
    <t>Wolflin EL</t>
  </si>
  <si>
    <t>0015A00002RZeyZQAT</t>
  </si>
  <si>
    <t>Keller Early Learning Center - North</t>
  </si>
  <si>
    <t>Harrison Lane EL</t>
  </si>
  <si>
    <t>0015A00002Ra49tQAB</t>
  </si>
  <si>
    <t>Redeemer Montessori School</t>
  </si>
  <si>
    <t>Zundelowitz EL</t>
  </si>
  <si>
    <t>Imogene Gideon EL</t>
  </si>
  <si>
    <t>0015A00002RZYYNQA5</t>
  </si>
  <si>
    <t>J Lyndal Hughes EL</t>
  </si>
  <si>
    <t>Brown EL</t>
  </si>
  <si>
    <t>Alliene Mullendore EL</t>
  </si>
  <si>
    <t>High Point Academy Fw EL</t>
  </si>
  <si>
    <t>0015A00002Ra0jFQAR</t>
  </si>
  <si>
    <t>Crosbyton Cisd Pre K-12</t>
  </si>
  <si>
    <t>Archer City EL</t>
  </si>
  <si>
    <t>George Washington Carver Early Childhood Academy</t>
  </si>
  <si>
    <t>0015A00002Ra6e3QAB</t>
  </si>
  <si>
    <t>Peaster J H</t>
  </si>
  <si>
    <t>Scotland Park EL</t>
  </si>
  <si>
    <t>0015A00002RZyTwQAL</t>
  </si>
  <si>
    <t>Canyon J H</t>
  </si>
  <si>
    <t>0015A00002RZf3rQAD</t>
  </si>
  <si>
    <t>Richard J Wilson EL</t>
  </si>
  <si>
    <t>0015A00002RZZ5VQAX</t>
  </si>
  <si>
    <t>Gold Burg School</t>
  </si>
  <si>
    <t>0016e00003NRMANAA5</t>
  </si>
  <si>
    <t>West Plains H S</t>
  </si>
  <si>
    <t>Baird EL</t>
  </si>
  <si>
    <t>Forest Hill EL</t>
  </si>
  <si>
    <t>Bassetti EL</t>
  </si>
  <si>
    <t>0015A00002RZVseQAH</t>
  </si>
  <si>
    <t>Wayne A Cox EL</t>
  </si>
  <si>
    <t>Daggett EL</t>
  </si>
  <si>
    <t>0015A00002RZpOzQAL</t>
  </si>
  <si>
    <t>Pantego Christian Academy</t>
  </si>
  <si>
    <t>Marine Creek Leadership Academy</t>
  </si>
  <si>
    <t>Southern Hills EL</t>
  </si>
  <si>
    <t>Tradewind EL</t>
  </si>
  <si>
    <t>Burgin EL</t>
  </si>
  <si>
    <t>0015A00002RZnIaQAL</t>
  </si>
  <si>
    <t>Maude I Logan EL</t>
  </si>
  <si>
    <t>0015A00002RZcW4QAL</t>
  </si>
  <si>
    <t>Brownfield Middle</t>
  </si>
  <si>
    <t>International Leadership of Texas - Duplicate</t>
  </si>
  <si>
    <t>Holiday Heights EL</t>
  </si>
  <si>
    <t>0015A00002RZnVlQAL</t>
  </si>
  <si>
    <t>0016e00003NRM9YAAX</t>
  </si>
  <si>
    <t>Idea Southeast Academy</t>
  </si>
  <si>
    <t>Belmar EL</t>
  </si>
  <si>
    <t>Sunray EL</t>
  </si>
  <si>
    <t>0015A00002RZanKQAT</t>
  </si>
  <si>
    <t>0015A00002RZwEjQAL</t>
  </si>
  <si>
    <t>Wesley Lakes Elementary School</t>
  </si>
  <si>
    <t>0016e00002xcH82AAE</t>
  </si>
  <si>
    <t>Primrose School At Eagle Ranch</t>
  </si>
  <si>
    <t>Wolffarth EL</t>
  </si>
  <si>
    <t>0015A00002RZrmlQAD</t>
  </si>
  <si>
    <t>Southwest Christian School</t>
  </si>
  <si>
    <t>0015A00002RZitfQAD</t>
  </si>
  <si>
    <t>Ume Preparatory Academy</t>
  </si>
  <si>
    <t>Sue Crouch EL</t>
  </si>
  <si>
    <t>0015A00002RZvgcQAD</t>
  </si>
  <si>
    <t>Center Hill Elementary School</t>
  </si>
  <si>
    <t>0015A00002Ra5AhQAJ</t>
  </si>
  <si>
    <t>Uplift Summit International Middle</t>
  </si>
  <si>
    <t>001Po00000HpqHMIAZ</t>
  </si>
  <si>
    <t>K12 Online Texas School</t>
  </si>
  <si>
    <t>0015A00002RZzJpQAL</t>
  </si>
  <si>
    <t>0015A00002Ra0f7QAB</t>
  </si>
  <si>
    <t>Pantego Christian Academy  - Arlington Campus</t>
  </si>
  <si>
    <t>0015A00002RZaezQAD</t>
  </si>
  <si>
    <t>Roy Johnson Stem Academy</t>
  </si>
  <si>
    <t>Thomas EL</t>
  </si>
  <si>
    <t>0015A00002RZnTXQA1</t>
  </si>
  <si>
    <t>Aubrey Middle</t>
  </si>
  <si>
    <t>0015A00002RZYNsQAP</t>
  </si>
  <si>
    <t>Discovery Canyon Campus High School</t>
  </si>
  <si>
    <t>0015A00002Ra0xaQAB</t>
  </si>
  <si>
    <t>Community Christian School</t>
  </si>
  <si>
    <t>0015A00002RZs2vQAD</t>
  </si>
  <si>
    <t>Bedford Junior High School</t>
  </si>
  <si>
    <t>Uplift Meridian School</t>
  </si>
  <si>
    <t>0015A00002RZvEMQA1</t>
  </si>
  <si>
    <t>Iltexas Garland EL</t>
  </si>
  <si>
    <t>Washington Heights EL</t>
  </si>
  <si>
    <t>0015A00002RZtrQQAT</t>
  </si>
  <si>
    <t>Fort Worth Country Day</t>
  </si>
  <si>
    <t>0015A00002RZdD7QAL</t>
  </si>
  <si>
    <t>Nimitz H S</t>
  </si>
  <si>
    <t>0015A00002RZtP2QAL</t>
  </si>
  <si>
    <t>Booker T Washington H S</t>
  </si>
  <si>
    <t>Newman International Academy Of Arlington Gibbins</t>
  </si>
  <si>
    <t>0015A00002RZy5kQAD</t>
  </si>
  <si>
    <t>Lake Country Christian School</t>
  </si>
  <si>
    <t>0015A00002RZpfPQAT</t>
  </si>
  <si>
    <t>A G Elder EL</t>
  </si>
  <si>
    <t>Lillian EL</t>
  </si>
  <si>
    <t>Cactus EL</t>
  </si>
  <si>
    <t>0015A00002RZiROQA1</t>
  </si>
  <si>
    <t>Grapevine Elementary</t>
  </si>
  <si>
    <t>0015A00002RZt0qQAD</t>
  </si>
  <si>
    <t>North Central Texas Academy</t>
  </si>
  <si>
    <t>0015A00002RZpX1QAL</t>
  </si>
  <si>
    <t>Snyder Academy</t>
  </si>
  <si>
    <t>David E Smith EL</t>
  </si>
  <si>
    <t>0015A00002RZVqaQAH</t>
  </si>
  <si>
    <t>Valley Springs Elementary</t>
  </si>
  <si>
    <t>001Po00000LnBXdIAN</t>
  </si>
  <si>
    <t>Crowley Montessori Academy</t>
  </si>
  <si>
    <t>0015A00002RZz3DQAT</t>
  </si>
  <si>
    <t>Iltexas Arlington Middle</t>
  </si>
  <si>
    <t>0015A00002RZa04QAD</t>
  </si>
  <si>
    <t>Gainesville Int</t>
  </si>
  <si>
    <t>0015A00002RZVqKQAX</t>
  </si>
  <si>
    <t>Stem Academy At Valley Ridge EL</t>
  </si>
  <si>
    <t>0015A00002Ra0elQAB</t>
  </si>
  <si>
    <t>Panhandle H S</t>
  </si>
  <si>
    <t>0015A00002RZnyJQAT</t>
  </si>
  <si>
    <t>Hobbs Williams EL</t>
  </si>
  <si>
    <t>Palo Pinto EL</t>
  </si>
  <si>
    <t>0015A00002RZnIQQA1</t>
  </si>
  <si>
    <t>Matzke EL</t>
  </si>
  <si>
    <t>0015A00002RZvZqQAL</t>
  </si>
  <si>
    <t>Lowell Smith Jr Int</t>
  </si>
  <si>
    <t>0015A00002RZzvNQAT</t>
  </si>
  <si>
    <t>Dalhart J H</t>
  </si>
  <si>
    <t>0015A00002Ra6lZQAR</t>
  </si>
  <si>
    <t>0015A00002RZfPFQA1</t>
  </si>
  <si>
    <t>Coppell Classical Academy</t>
  </si>
  <si>
    <t>0015A00002Ra5XyQAJ</t>
  </si>
  <si>
    <t>Shallowater H S</t>
  </si>
  <si>
    <t>0015A00002RZbXJQA1</t>
  </si>
  <si>
    <t>St Andrew's Episcopal School</t>
  </si>
  <si>
    <t>0015A00002RZvf0QAD</t>
  </si>
  <si>
    <t>Marine Creek Collegiate H S</t>
  </si>
  <si>
    <t>0015A00002RZXqrQAH</t>
  </si>
  <si>
    <t>Adams Elementary</t>
  </si>
  <si>
    <t>0015A00002RZxrdQAD</t>
  </si>
  <si>
    <t>Wheelock EL</t>
  </si>
  <si>
    <t>Morton EL</t>
  </si>
  <si>
    <t>0015A00002RZb3wQAD</t>
  </si>
  <si>
    <t>Alcuin School</t>
  </si>
  <si>
    <t>0015A00002Ra0pdQAB</t>
  </si>
  <si>
    <t>Paradise H S</t>
  </si>
  <si>
    <t>Foster EL</t>
  </si>
  <si>
    <t>Idalou EL</t>
  </si>
  <si>
    <t>0015A00002Ra7bZQAR</t>
  </si>
  <si>
    <t>Waypoint Montessori</t>
  </si>
  <si>
    <t>0015A00002RZvL8QAL</t>
  </si>
  <si>
    <t>Denver City H S</t>
  </si>
  <si>
    <t>Perrin EL</t>
  </si>
  <si>
    <t>0015A00002RZoyeQAD</t>
  </si>
  <si>
    <t>Stonegate Christian Academy</t>
  </si>
  <si>
    <t>0015A00002RZuCRQA1</t>
  </si>
  <si>
    <t>Wedgwood Middle</t>
  </si>
  <si>
    <t>0015A00002Ra6UvQAJ</t>
  </si>
  <si>
    <t>Sharp Academy</t>
  </si>
  <si>
    <t>Sherrod EL</t>
  </si>
  <si>
    <t>0015A00002RZow4QAD</t>
  </si>
  <si>
    <t>Haltom H S</t>
  </si>
  <si>
    <t>Lizzie Curtis EL</t>
  </si>
  <si>
    <t>0015A00002Ra5zPQAR</t>
  </si>
  <si>
    <t>Long Early Learning Center</t>
  </si>
  <si>
    <t>0015A00002Ra5goQAB</t>
  </si>
  <si>
    <t>Randall H S</t>
  </si>
  <si>
    <t>0015A00002RZqMXQA1</t>
  </si>
  <si>
    <t>Barnett J H</t>
  </si>
  <si>
    <t>0015A00002RZxvqQAD</t>
  </si>
  <si>
    <t>J Martin Jacquet Middle</t>
  </si>
  <si>
    <t>0015A00002RZmDkQAL</t>
  </si>
  <si>
    <t>Southwest H S</t>
  </si>
  <si>
    <t>0015A00002RZp2xQAD</t>
  </si>
  <si>
    <t>Lorene Smith Kirkpatrick EL</t>
  </si>
  <si>
    <t>0015A00002RZtrMQAT</t>
  </si>
  <si>
    <t>Fort Worth Academy</t>
  </si>
  <si>
    <t>Hawley EL</t>
  </si>
  <si>
    <t>0015A00002RZpJaQAL</t>
  </si>
  <si>
    <t>Quest Campus Pre-k Thru 8</t>
  </si>
  <si>
    <t>Guadalupe EL</t>
  </si>
  <si>
    <t>0015A00002RZvUGQA1</t>
  </si>
  <si>
    <t>Felix G Botello Personalized Learning EL</t>
  </si>
  <si>
    <t>001Po00000Ta6hNIAR</t>
  </si>
  <si>
    <t>Berkshire Elementary Duplicate</t>
  </si>
  <si>
    <t>0015A00002RZg7ZQAT</t>
  </si>
  <si>
    <t>Sweetwater H S</t>
  </si>
  <si>
    <t>0015A00002Ra55PQAR</t>
  </si>
  <si>
    <t>Schulter ES</t>
  </si>
  <si>
    <t>0015A00002RZybpQAD</t>
  </si>
  <si>
    <t>Western Hills Elementary School</t>
  </si>
  <si>
    <t>001Po00000LnBb1IAF</t>
  </si>
  <si>
    <t>Jim Ned Int</t>
  </si>
  <si>
    <t>0015A00002RZdIWQA1</t>
  </si>
  <si>
    <t>Medlin Middle</t>
  </si>
  <si>
    <t>0015A00002Ra3LqQAJ</t>
  </si>
  <si>
    <t>Scandia Elementary</t>
  </si>
  <si>
    <t>Foster Village EL</t>
  </si>
  <si>
    <t>0015A00002RZzWhQAL</t>
  </si>
  <si>
    <t>Bowie J H</t>
  </si>
  <si>
    <t>0015A00002RZhLVQA1</t>
  </si>
  <si>
    <t>Holy Trinity Catholic School</t>
  </si>
  <si>
    <t>0015A00002RZcdmQAD</t>
  </si>
  <si>
    <t>Plainview Christian Academy</t>
  </si>
  <si>
    <t>0015A00002RZx4rQAD</t>
  </si>
  <si>
    <t>Watson J H</t>
  </si>
  <si>
    <t>0015A00002Ra2OWQAZ</t>
  </si>
  <si>
    <t>Open Door Christian School</t>
  </si>
  <si>
    <t>0015A00002Ra19tQAB</t>
  </si>
  <si>
    <t>John T White EL</t>
  </si>
  <si>
    <t>0015A00002RZWcHQAX</t>
  </si>
  <si>
    <t>Butterfield EL</t>
  </si>
  <si>
    <t>0015A00002Ra60yQAB</t>
  </si>
  <si>
    <t>Keller Early Learning Center - South</t>
  </si>
  <si>
    <t>0015A00002RZk6oQAD</t>
  </si>
  <si>
    <t>Mark Twain School For The Talented And Gifted</t>
  </si>
  <si>
    <t>0015A00002RZxJmQAL</t>
  </si>
  <si>
    <t>Levelland Middle</t>
  </si>
  <si>
    <t>0015A00002RZkyCQAT</t>
  </si>
  <si>
    <t>Grapevine Faith Christian School</t>
  </si>
  <si>
    <t>0015A00002RZiPwQAL</t>
  </si>
  <si>
    <t>Glen Park EL</t>
  </si>
  <si>
    <t>0015A00002RZcbsQAD</t>
  </si>
  <si>
    <t>Starpoint School</t>
  </si>
  <si>
    <t>0015A00002RZzTeQAL</t>
  </si>
  <si>
    <t>Bowie H S</t>
  </si>
  <si>
    <t>0015A00002RZvFHQA1</t>
  </si>
  <si>
    <t>Grapevine-colleyville Collegiate Academy At Tcc Ne</t>
  </si>
  <si>
    <t>0015A00002RZz1NQAT</t>
  </si>
  <si>
    <t>Estem Elementary School</t>
  </si>
  <si>
    <t>0015A00002RZn8tQAD</t>
  </si>
  <si>
    <t>First Baptist Christian School</t>
  </si>
  <si>
    <t>0015A00002Ra1rHQAR</t>
  </si>
  <si>
    <t>Marine Creek Middle</t>
  </si>
  <si>
    <t>Remynse EL</t>
  </si>
  <si>
    <t>Puckett EL</t>
  </si>
  <si>
    <t>The New Key School Inc</t>
  </si>
  <si>
    <t>0015A00002Ra2U3QAJ</t>
  </si>
  <si>
    <t>Clyde Int</t>
  </si>
  <si>
    <t>0015A00002RZhdwQAD</t>
  </si>
  <si>
    <t>St Mary School</t>
  </si>
  <si>
    <t>0015A00002RZzvLQAT</t>
  </si>
  <si>
    <t>Dalhart H S</t>
  </si>
  <si>
    <t>0015A00002RZY70QAH</t>
  </si>
  <si>
    <t>Walnut Springs School</t>
  </si>
  <si>
    <t>0015A00002RZuetQAD</t>
  </si>
  <si>
    <t>Westover School</t>
  </si>
  <si>
    <t>0015A00002RZfBgQAL</t>
  </si>
  <si>
    <t>St Anthony Of Padua Catholic School</t>
  </si>
  <si>
    <t>0015A00002Ra5wfQAB</t>
  </si>
  <si>
    <t>Smithfield EL</t>
  </si>
  <si>
    <t>0015A00002RZZgmQAH</t>
  </si>
  <si>
    <t>Tolar J H</t>
  </si>
  <si>
    <t>001Po00000LnBWUIA3</t>
  </si>
  <si>
    <t>0015A00002RZyUGQA1</t>
  </si>
  <si>
    <t>Carroll Senior High School</t>
  </si>
  <si>
    <t>0015A00002Ra5OeQAJ</t>
  </si>
  <si>
    <t>Lance Thompson EL</t>
  </si>
  <si>
    <t>Hooker ES</t>
  </si>
  <si>
    <t>0015A00002RZmhuQAD</t>
  </si>
  <si>
    <t>Graham J H</t>
  </si>
  <si>
    <t>0015A00002RZewxQAD</t>
  </si>
  <si>
    <t>Hutchinson Middle</t>
  </si>
  <si>
    <t>0015A00002RZiXQQA1</t>
  </si>
  <si>
    <t>Moore M H EL</t>
  </si>
  <si>
    <t>0015A00002RZoPQQA1</t>
  </si>
  <si>
    <t>Harmony School Of Innovation - Carrollton</t>
  </si>
  <si>
    <t>0015A00002RZmjiQAD</t>
  </si>
  <si>
    <t>Mclean Middle</t>
  </si>
  <si>
    <t>0015A00002RZzd9QAD</t>
  </si>
  <si>
    <t>Como EL</t>
  </si>
  <si>
    <t>Roosevelt EL</t>
  </si>
  <si>
    <t>0015A00002RZz2pQAD</t>
  </si>
  <si>
    <t>Grand Prairie Collegiate Institute</t>
  </si>
  <si>
    <t>0015A00002RZiGDQA1</t>
  </si>
  <si>
    <t>Boise City HS</t>
  </si>
  <si>
    <t>0015A00002RZd4aQAD</t>
  </si>
  <si>
    <t>Uplift Educatiion-north Hills Prep Pri</t>
  </si>
  <si>
    <t>0015A00002RZzWfQAL</t>
  </si>
  <si>
    <t>Bowie Int</t>
  </si>
  <si>
    <t>001Po00000LnBVrIAN</t>
  </si>
  <si>
    <t>William B Travis EL</t>
  </si>
  <si>
    <t>0015A00002Ra4B7QAJ</t>
  </si>
  <si>
    <t>Prosper H S</t>
  </si>
  <si>
    <t>0016e00002vOEBoAAO</t>
  </si>
  <si>
    <t>Trinity Basin Preparatory Inc</t>
  </si>
  <si>
    <t>Nocona EL</t>
  </si>
  <si>
    <t>Henrietta EL</t>
  </si>
  <si>
    <t>0015A00002Ra2wQQAR</t>
  </si>
  <si>
    <t>Seguin H S</t>
  </si>
  <si>
    <t>Irving EL</t>
  </si>
  <si>
    <t>0015A00002RZeUWQA1</t>
  </si>
  <si>
    <t>Blum Isd</t>
  </si>
  <si>
    <t>0015A00002Ra1ncQAB</t>
  </si>
  <si>
    <t>N A Howry Steam Academy</t>
  </si>
  <si>
    <t>Speer EL</t>
  </si>
  <si>
    <t>0015A00002Ra6SMQAZ</t>
  </si>
  <si>
    <t>Santo H S</t>
  </si>
  <si>
    <t>0015A00002RZzmyQAD</t>
  </si>
  <si>
    <t>Curlew Creek Elementary School</t>
  </si>
  <si>
    <t>H D Staples EL</t>
  </si>
  <si>
    <t>0015A00002Ra65iQAB</t>
  </si>
  <si>
    <t>Trinity Basin Preparatory</t>
  </si>
  <si>
    <t>Sycamore EL</t>
  </si>
  <si>
    <t>0016e00002vOEEEAA4</t>
  </si>
  <si>
    <t>Richard Allie Middle</t>
  </si>
  <si>
    <t>001Po00000LnBXeIAN</t>
  </si>
  <si>
    <t>Crowley College Prep EL</t>
  </si>
  <si>
    <t>0015A00002Ra4UgQAJ</t>
  </si>
  <si>
    <t>Mitchell Boulevard EL</t>
  </si>
  <si>
    <t>0015A00002Ra60vQAB</t>
  </si>
  <si>
    <t>Tom And Nita Nichols Middle</t>
  </si>
  <si>
    <t>0015A00002RZYTBQA5</t>
  </si>
  <si>
    <t>Lakeridge EL</t>
  </si>
  <si>
    <t>0016e00002xcIcPAAU</t>
  </si>
  <si>
    <t>Midcities Montessori</t>
  </si>
  <si>
    <t>0015A00002RZlT5QAL</t>
  </si>
  <si>
    <t>Merkel Middle</t>
  </si>
  <si>
    <t>0015A00002Ra79sQAB</t>
  </si>
  <si>
    <t>Trinity Christian School</t>
  </si>
  <si>
    <t>0015A00002Ra5wJQAR</t>
  </si>
  <si>
    <t>Smith Middle School</t>
  </si>
  <si>
    <t>0015A00002Ra0emQAB</t>
  </si>
  <si>
    <t>Panhandle J H</t>
  </si>
  <si>
    <t>0015A00002RZoi6QAD</t>
  </si>
  <si>
    <t>Elsa England EL</t>
  </si>
  <si>
    <t>0015A00002RZrDlQAL</t>
  </si>
  <si>
    <t>Winfree Academy North Richland Hills</t>
  </si>
  <si>
    <t>001Po00000LnBX8IAN</t>
  </si>
  <si>
    <t>Dumas North EL</t>
  </si>
  <si>
    <t>0015A00002Ra0IWQAZ</t>
  </si>
  <si>
    <t>Crestview Elementary</t>
  </si>
  <si>
    <t>0015A00002RZfc5QAD</t>
  </si>
  <si>
    <t>Messiah Lutheran Classical Academy</t>
  </si>
  <si>
    <t>0015A00002RZarRQAT</t>
  </si>
  <si>
    <t>Universal Academy - Coppell</t>
  </si>
  <si>
    <t>Hodges EL</t>
  </si>
  <si>
    <t>0015A00002RZVuwQAH</t>
  </si>
  <si>
    <t>Coronado Middle</t>
  </si>
  <si>
    <t>0016e00002vOEFyAAO</t>
  </si>
  <si>
    <t>Cw Worthington Middle</t>
  </si>
  <si>
    <t>0015A00002Ra2mSQAR</t>
  </si>
  <si>
    <t>Mineral Wells J H</t>
  </si>
  <si>
    <t>0015A00002RZgEgQAL</t>
  </si>
  <si>
    <t>Gene Pike Middle</t>
  </si>
  <si>
    <t>001Po00000LnBVqIAN</t>
  </si>
  <si>
    <t>0016e00002nWnqEAAS</t>
  </si>
  <si>
    <t>Weatherford 9th Grade Center</t>
  </si>
  <si>
    <t>0015A00002RZXPgQAP</t>
  </si>
  <si>
    <t>Byron Nelson H S</t>
  </si>
  <si>
    <t>Montague EL</t>
  </si>
  <si>
    <t>0015A00002RZYfLQAX</t>
  </si>
  <si>
    <t>Bill J Elliott EL</t>
  </si>
  <si>
    <t>0015A00002RZbCdQAL</t>
  </si>
  <si>
    <t>Lindsay EL</t>
  </si>
  <si>
    <t>001Po00000LnBXRIA3</t>
  </si>
  <si>
    <t>Peaster Int</t>
  </si>
  <si>
    <t>0015A00002Ra05fQAB</t>
  </si>
  <si>
    <t>Coronado Elem</t>
  </si>
  <si>
    <t>0015A00002RZcW2QAL</t>
  </si>
  <si>
    <t>Brownfield Education Center</t>
  </si>
  <si>
    <t>0015A00002RZi8EQAT</t>
  </si>
  <si>
    <t>Versia Williams EL</t>
  </si>
  <si>
    <t>Seguin EL</t>
  </si>
  <si>
    <t>0015A00002Ra1qgQAB</t>
  </si>
  <si>
    <t>Arlington College And Career H S</t>
  </si>
  <si>
    <t>0016e00002xcIqrAAE</t>
  </si>
  <si>
    <t>Wedgwood Academy</t>
  </si>
  <si>
    <t>0015A00002RZlo7QAD</t>
  </si>
  <si>
    <t>Irma Marsh Middle</t>
  </si>
  <si>
    <t>0015A00002RZr8KQAT</t>
  </si>
  <si>
    <t>Saint Andrew Catholic</t>
  </si>
  <si>
    <t>Sonny &amp; Allegra Nance EL</t>
  </si>
  <si>
    <t>0015A00002RZy0eQAD</t>
  </si>
  <si>
    <t>Immaculate Conception Catholic School</t>
  </si>
  <si>
    <t>Whitney EL</t>
  </si>
  <si>
    <t>0016e00002vOEFrAAO</t>
  </si>
  <si>
    <t>Jean Coleman El</t>
  </si>
  <si>
    <t>0015A00002RZbiCQAT</t>
  </si>
  <si>
    <t>Mcanally Int</t>
  </si>
  <si>
    <t>Starrett EL</t>
  </si>
  <si>
    <t>0015A00002RZfCSQA1</t>
  </si>
  <si>
    <t>St George Catholic School</t>
  </si>
  <si>
    <t>0015A00002RZo5LQAT</t>
  </si>
  <si>
    <t>Friona J H</t>
  </si>
  <si>
    <t>0015A00002Ra0oVQAR</t>
  </si>
  <si>
    <t>High Point Academy Sfw</t>
  </si>
  <si>
    <t>001Po000006s1eyIAA</t>
  </si>
  <si>
    <t>Plainview Int</t>
  </si>
  <si>
    <t>0015A00002RZyTvQAL</t>
  </si>
  <si>
    <t>Canyon Int</t>
  </si>
  <si>
    <t>0015A00002RZntvQAD</t>
  </si>
  <si>
    <t>Azle H S</t>
  </si>
  <si>
    <t>0015A00002RZhUJQA1</t>
  </si>
  <si>
    <t>Pearl Harbor Kai Elementary School</t>
  </si>
  <si>
    <t>2025 Members as of 11/17/2024</t>
  </si>
  <si>
    <t>Low Grade</t>
  </si>
  <si>
    <t>Girl Enrollment</t>
  </si>
  <si>
    <t>School District</t>
  </si>
  <si>
    <t>Zip</t>
  </si>
  <si>
    <t>High Grade</t>
  </si>
  <si>
    <t>KELLER ISD</t>
  </si>
  <si>
    <t>0 Grade PK</t>
  </si>
  <si>
    <t>Grade 05</t>
  </si>
  <si>
    <t>Grade 04</t>
  </si>
  <si>
    <t>0 Grade K</t>
  </si>
  <si>
    <t>INTERNATIONAL LEADERSHIP OF TEXAS (ILTEXAS)</t>
  </si>
  <si>
    <t>0015A00002RZYGSQA5</t>
  </si>
  <si>
    <t>John D Spicer EL</t>
  </si>
  <si>
    <t>BIRDVILLE ISD</t>
  </si>
  <si>
    <t>NORTHWEST ISD</t>
  </si>
  <si>
    <t>GRAPEVINE-COLLEYVILLE ISD</t>
  </si>
  <si>
    <t>Richland Hills</t>
  </si>
  <si>
    <t>0015A00002RZdjFQAT</t>
  </si>
  <si>
    <t>Alter Ed Prog</t>
  </si>
  <si>
    <t>HURST-EULESS-BEDFORD ISD</t>
  </si>
  <si>
    <t>Grade 01</t>
  </si>
  <si>
    <t>Grade 12</t>
  </si>
  <si>
    <t>Grade 06</t>
  </si>
  <si>
    <t>Ft Worth</t>
  </si>
  <si>
    <t>FORT WORTH ISD</t>
  </si>
  <si>
    <t>0015A00002RZrvDQAT</t>
  </si>
  <si>
    <t>Cheney Hills EL</t>
  </si>
  <si>
    <t>HALTOM CITY</t>
  </si>
  <si>
    <t>HARMONY PUBLIC SCHOOLS - NORTH TEXAS</t>
  </si>
  <si>
    <t>IDEA PUBLIC SCHOOLS</t>
  </si>
  <si>
    <t>N Richland Hills</t>
  </si>
  <si>
    <t>0015A00002RZYzeQAH</t>
  </si>
  <si>
    <t>Natha Howell EL</t>
  </si>
  <si>
    <t>0015A00002Ra2rqQAB</t>
  </si>
  <si>
    <t>O H Stowe EL</t>
  </si>
  <si>
    <t>0015A00002RZiJZQA1</t>
  </si>
  <si>
    <t>Oakhurst EL</t>
  </si>
  <si>
    <t>0015A00002Ra6p8QAB</t>
  </si>
  <si>
    <t>Riverside Applied Lrn Ctr</t>
  </si>
  <si>
    <t>0015A00002RZlDZQA1</t>
  </si>
  <si>
    <t>Springdale EL</t>
  </si>
  <si>
    <t>0015A00002Ra6kbQAB</t>
  </si>
  <si>
    <t>Transition Program</t>
  </si>
  <si>
    <t>BEDFORD</t>
  </si>
  <si>
    <t>TREETOPS SCHOOL INTERNATIONAL</t>
  </si>
  <si>
    <t>0015A00002RZkOfQAL</t>
  </si>
  <si>
    <t>W T Francisco EL</t>
  </si>
  <si>
    <t>0015A00002RZVp3QAH</t>
  </si>
  <si>
    <t>West Birdville EL</t>
  </si>
  <si>
    <t>ARLINGTON ISD</t>
  </si>
  <si>
    <t>Anderson EL</t>
  </si>
  <si>
    <t>0015A00002RZzftQAD</t>
  </si>
  <si>
    <t>Crosswinds Accelerated H S</t>
  </si>
  <si>
    <t>GRAND PRAIRIE ISD</t>
  </si>
  <si>
    <t>Crow Leadership Academy</t>
  </si>
  <si>
    <t>Grade 08</t>
  </si>
  <si>
    <t>GODLEY ISD</t>
  </si>
  <si>
    <t>0015A00002RZYElQAP</t>
  </si>
  <si>
    <t>Jean Massieu Academy</t>
  </si>
  <si>
    <t>JEAN MASSIEU ACADEMY</t>
  </si>
  <si>
    <t>0015A00002Ra1U6QAJ</t>
  </si>
  <si>
    <t>Johns EL</t>
  </si>
  <si>
    <t>NEWMAN INTERNATIONAL ACADEMY OF ARLINGTON</t>
  </si>
  <si>
    <t>Thornton EL</t>
  </si>
  <si>
    <t>TEXAS LEADERSHIP PUBLIC SCHOOLS</t>
  </si>
  <si>
    <t>0015A00002RZlSJQA1</t>
  </si>
  <si>
    <t>Uplift Education - Uplift Grand Preparatory</t>
  </si>
  <si>
    <t>UPLIFT EDUCATION</t>
  </si>
  <si>
    <t>Webb EL</t>
  </si>
  <si>
    <t>MANSFIELD ISD</t>
  </si>
  <si>
    <t>GREAT HEARTS TEXAS</t>
  </si>
  <si>
    <t>MANSFIELD</t>
  </si>
  <si>
    <t>KENNEDALE ISD</t>
  </si>
  <si>
    <t>0016e00003NRM9iAAH</t>
  </si>
  <si>
    <t>Ume Mansfield EL</t>
  </si>
  <si>
    <t>UME PREPARATORY ACADEMY</t>
  </si>
  <si>
    <t>GRANBURY ISD</t>
  </si>
  <si>
    <t>GLEN ROSE ISD</t>
  </si>
  <si>
    <t>Grade 02</t>
  </si>
  <si>
    <t>Grade 03</t>
  </si>
  <si>
    <t>LIPAN ISD</t>
  </si>
  <si>
    <t>TOLAR ISD</t>
  </si>
  <si>
    <t>CROWLEY ISD</t>
  </si>
  <si>
    <t>Bruce Shulkey EL</t>
  </si>
  <si>
    <t>CHAPEL HILL ACADEMY</t>
  </si>
  <si>
    <t>CROWLEY</t>
  </si>
  <si>
    <t>E Ray EL</t>
  </si>
  <si>
    <t>EVERMAN ISD</t>
  </si>
  <si>
    <t>Grade 07</t>
  </si>
  <si>
    <t>Greenbriar EL</t>
  </si>
  <si>
    <t>FORT WORTH</t>
  </si>
  <si>
    <t>HIGH POINT ACADEMY</t>
  </si>
  <si>
    <t>Oakmont EL</t>
  </si>
  <si>
    <t>Edgecliff Village</t>
  </si>
  <si>
    <t>TEXAS SCHOOL OF THE ARTS</t>
  </si>
  <si>
    <t>0015A00002RZy9QQAT</t>
  </si>
  <si>
    <t>A V Cato EL</t>
  </si>
  <si>
    <t>River Oaks</t>
  </si>
  <si>
    <t>CASTLEBERRY ISD</t>
  </si>
  <si>
    <t>0015A00002RZlysQAD</t>
  </si>
  <si>
    <t>Assessment Ctr</t>
  </si>
  <si>
    <t>BASIS TEXAS</t>
  </si>
  <si>
    <t>WHITE SETTLEMENT ISD</t>
  </si>
  <si>
    <t>Westworth Village</t>
  </si>
  <si>
    <t>0015A00002Ra0LBQAZ</t>
  </si>
  <si>
    <t>Children's Medical Ctr</t>
  </si>
  <si>
    <t>Fort Worth Academy Of Fine Arts EL</t>
  </si>
  <si>
    <t>FORT WORTH ACADEMY OF FINE ARTS</t>
  </si>
  <si>
    <t>0015A00002RZoZDQA1</t>
  </si>
  <si>
    <t>Fw Rgnl Program For Deaf</t>
  </si>
  <si>
    <t>0015A00002RZjaEQAT</t>
  </si>
  <si>
    <t>Insights Learning Center</t>
  </si>
  <si>
    <t>0015A00002Ra1TXQAZ</t>
  </si>
  <si>
    <t>Jo Kelly Sp Ed</t>
  </si>
  <si>
    <t>0015A00002RZjqGQAT</t>
  </si>
  <si>
    <t>Joy James Academy Of Leadership</t>
  </si>
  <si>
    <t>Luella Merrett EL</t>
  </si>
  <si>
    <t>M L Phillips EL</t>
  </si>
  <si>
    <t>0015A00002RZbHXQA1</t>
  </si>
  <si>
    <t>Pk Satellite Centers</t>
  </si>
  <si>
    <t>0016e00002vOEF1AAO</t>
  </si>
  <si>
    <t>0015A00002RZybnQAD</t>
  </si>
  <si>
    <t>Western Hills EL</t>
  </si>
  <si>
    <t>0015A00002RZybuQAD</t>
  </si>
  <si>
    <t>Western Hills Pri</t>
  </si>
  <si>
    <t>0015A00002RZqLbQAL</t>
  </si>
  <si>
    <t>White Settlement Disciplinary Campus</t>
  </si>
  <si>
    <t>0015A00002RZmyrQAD</t>
  </si>
  <si>
    <t>Women's Haven</t>
  </si>
  <si>
    <t>Grade 10</t>
  </si>
  <si>
    <t>EAGLE MT-SAGINAW ISD</t>
  </si>
  <si>
    <t>0015A00002RZdaNQAT</t>
  </si>
  <si>
    <t>Cesar Chavez Pri</t>
  </si>
  <si>
    <t>AZLE ISD</t>
  </si>
  <si>
    <t>Effie Morris Early Learning Academy</t>
  </si>
  <si>
    <t>LAKE WORTH ISD</t>
  </si>
  <si>
    <t>SPRINGTOWN</t>
  </si>
  <si>
    <t>SPRINGTOWN ISD</t>
  </si>
  <si>
    <t>0015A00002RZrrWQAT</t>
  </si>
  <si>
    <t>Helbing EL</t>
  </si>
  <si>
    <t>Kirkpatrick EL</t>
  </si>
  <si>
    <t>Manuel Jara EL</t>
  </si>
  <si>
    <t>0015A00002RZcCbQAL</t>
  </si>
  <si>
    <t>Rufino Mendoza Sr EL</t>
  </si>
  <si>
    <t>0015A00002RZgwpQAD</t>
  </si>
  <si>
    <t>Tadpole Lrn Ctr</t>
  </si>
  <si>
    <t>0015A00002RZv0KQAT</t>
  </si>
  <si>
    <t>Weldon Hafley Development Ctr</t>
  </si>
  <si>
    <t>001Po00000LnBSJIA3</t>
  </si>
  <si>
    <t>JOSHUA ISD</t>
  </si>
  <si>
    <t>ABBOTT ISD</t>
  </si>
  <si>
    <t>BURLESON ISD</t>
  </si>
  <si>
    <t>CLEBURNE ISD</t>
  </si>
  <si>
    <t>ALVARADO ISD</t>
  </si>
  <si>
    <t>ALVARADO</t>
  </si>
  <si>
    <t>AQUILLA ISD</t>
  </si>
  <si>
    <t>Blum</t>
  </si>
  <si>
    <t>BLUM ISD</t>
  </si>
  <si>
    <t>BYNUM</t>
  </si>
  <si>
    <t>BYNUM ISD</t>
  </si>
  <si>
    <t>COVINGTON ISD</t>
  </si>
  <si>
    <t>GRANDVIEW ISD</t>
  </si>
  <si>
    <t>0016e00003NRMArAAP</t>
  </si>
  <si>
    <t>Hillsboro EL</t>
  </si>
  <si>
    <t>HILLSBORO ISD</t>
  </si>
  <si>
    <t>Hubbard EL</t>
  </si>
  <si>
    <t>HUBBARD</t>
  </si>
  <si>
    <t>HUBBARD ISD</t>
  </si>
  <si>
    <t>Itasca EL</t>
  </si>
  <si>
    <t>ITASCA ISD</t>
  </si>
  <si>
    <t>Keene EL</t>
  </si>
  <si>
    <t>KEENE ISD</t>
  </si>
  <si>
    <t>Malone EL</t>
  </si>
  <si>
    <t>MALONE ISD</t>
  </si>
  <si>
    <t>MOUNT CALM ISD</t>
  </si>
  <si>
    <t>PENELOPE ISD</t>
  </si>
  <si>
    <t>001Po000007FaNMIA0</t>
  </si>
  <si>
    <t>Pleasant View EL</t>
  </si>
  <si>
    <t>Plum Creek EL</t>
  </si>
  <si>
    <t>001Po00000LnBWVIA3</t>
  </si>
  <si>
    <t>Rb Godley EL</t>
  </si>
  <si>
    <t>Rio Vista EL</t>
  </si>
  <si>
    <t>RIO VISTA ISD</t>
  </si>
  <si>
    <t>Santa Fe EL</t>
  </si>
  <si>
    <t>0016e00003NRMAzAAP</t>
  </si>
  <si>
    <t>The Summit Leadership Academy</t>
  </si>
  <si>
    <t>KEENE</t>
  </si>
  <si>
    <t>VENUS ISD</t>
  </si>
  <si>
    <t>WHITNEY ISD</t>
  </si>
  <si>
    <t>0015A00002RZs0WQAT</t>
  </si>
  <si>
    <t>Whitney Int</t>
  </si>
  <si>
    <t>ARLINGTON CLASSICS ACADEMY</t>
  </si>
  <si>
    <t>Atherton EL</t>
  </si>
  <si>
    <t>Beckham EL</t>
  </si>
  <si>
    <t>Bryant EL</t>
  </si>
  <si>
    <t>Goodman EL</t>
  </si>
  <si>
    <t>0015A00002RZq2IQAT</t>
  </si>
  <si>
    <t>Hale EL</t>
  </si>
  <si>
    <t>James F Delaney EL</t>
  </si>
  <si>
    <t>0015A00002RZlSbQAL</t>
  </si>
  <si>
    <t>Manara Stem Academy - Arlington</t>
  </si>
  <si>
    <t>MANARA ACADEMY</t>
  </si>
  <si>
    <t>0016e00003NRM9hAAH</t>
  </si>
  <si>
    <t>Newman International Academy Mansfield East</t>
  </si>
  <si>
    <t>South Davis EL</t>
  </si>
  <si>
    <t>Swift EL</t>
  </si>
  <si>
    <t>0015A00002RZyURQA1</t>
  </si>
  <si>
    <t>Carroll Peak EL</t>
  </si>
  <si>
    <t>0015A00002RZYC7QAP</t>
  </si>
  <si>
    <t>Charles Nash EL</t>
  </si>
  <si>
    <t>0015A00002Ra2SsQAJ</t>
  </si>
  <si>
    <t>Clifford Davis EL</t>
  </si>
  <si>
    <t>0015A00002RZzwqQAD</t>
  </si>
  <si>
    <t>Dan Powell Early Learning Academy</t>
  </si>
  <si>
    <t>David K Sellars EL</t>
  </si>
  <si>
    <t>Forest Hill</t>
  </si>
  <si>
    <t>EAST FORT WORTH MONTESSORI ACADEMY</t>
  </si>
  <si>
    <t>0015A00002RZuUXQA1</t>
  </si>
  <si>
    <t>East Handley EL</t>
  </si>
  <si>
    <t>0015A00002RZmO9QAL</t>
  </si>
  <si>
    <t>Eastern Hills EL</t>
  </si>
  <si>
    <t>0015A00002RZlviQAD</t>
  </si>
  <si>
    <t>Edward Briscoe EL</t>
  </si>
  <si>
    <t>0015A00002RZkKHQA1</t>
  </si>
  <si>
    <t>Harlean Beal EL</t>
  </si>
  <si>
    <t>Hommel EL</t>
  </si>
  <si>
    <t>0015A00002RZxzaQAD</t>
  </si>
  <si>
    <t>0016e00003NRM9FAAX</t>
  </si>
  <si>
    <t>Ignite Community School-fort Worth</t>
  </si>
  <si>
    <t>TEXAS COLLEGE PREPARATORY ACADEMIES</t>
  </si>
  <si>
    <t>Iltexas Woodhaven EL</t>
  </si>
  <si>
    <t>John And Polly Townley EL</t>
  </si>
  <si>
    <t>001Po00000LnBWLIA3</t>
  </si>
  <si>
    <t>Ki Charter - Fort Worth</t>
  </si>
  <si>
    <t>KI CHARTER ACADEMY</t>
  </si>
  <si>
    <t>0015A00002RZngaQAD</t>
  </si>
  <si>
    <t>Mcrae EL</t>
  </si>
  <si>
    <t>0015A00002RZbikQAD</t>
  </si>
  <si>
    <t>Meadowbrook EL</t>
  </si>
  <si>
    <t>0015A00002Ra3FHQAZ</t>
  </si>
  <si>
    <t>0015A00002RZj46QAD</t>
  </si>
  <si>
    <t>Oaklawn EL</t>
  </si>
  <si>
    <t>ROCKETSHIP PUBLIC SCHOOLS</t>
  </si>
  <si>
    <t>0015A00002Ra7OVQAZ</t>
  </si>
  <si>
    <t>S S Dillow EL</t>
  </si>
  <si>
    <t>0015A00002RZafZQAT</t>
  </si>
  <si>
    <t>Sagamore Hill EL</t>
  </si>
  <si>
    <t>0015A00002Ra3N8QAJ</t>
  </si>
  <si>
    <t>Seminary Hills Park EL</t>
  </si>
  <si>
    <t>Souder EL</t>
  </si>
  <si>
    <t>0015A00002RZe8DQAT</t>
  </si>
  <si>
    <t>Sunrise - Mcmillan EL</t>
  </si>
  <si>
    <t>TRINITY BASIN PREPARATORY</t>
  </si>
  <si>
    <t>0016e00002vOEBgAAO</t>
  </si>
  <si>
    <t>Uplift Crescendo Preparatory Pri</t>
  </si>
  <si>
    <t>0015A00002Ra5AkQAJ</t>
  </si>
  <si>
    <t>Van Zandt-guinn EL</t>
  </si>
  <si>
    <t>0015A00002RZmzIQAT</t>
  </si>
  <si>
    <t>Worth Heights EL</t>
  </si>
  <si>
    <t>CARROLL ISD</t>
  </si>
  <si>
    <t>ALEDO</t>
  </si>
  <si>
    <t>ALEDO ISD</t>
  </si>
  <si>
    <t>WEATHERFORD ISD</t>
  </si>
  <si>
    <t>BROCK ISD</t>
  </si>
  <si>
    <t>Garner College And Career Preparatory Academy</t>
  </si>
  <si>
    <t>GARNER ISD</t>
  </si>
  <si>
    <t>GORDON</t>
  </si>
  <si>
    <t>GORDON ISD</t>
  </si>
  <si>
    <t>GRAFORD ISD</t>
  </si>
  <si>
    <t>MILLSAP ISD</t>
  </si>
  <si>
    <t>MINERAL WELLS ISD</t>
  </si>
  <si>
    <t>PALO PINTO</t>
  </si>
  <si>
    <t>PALO PINTO ISD</t>
  </si>
  <si>
    <t>PEASTER ISD</t>
  </si>
  <si>
    <t>POOLVILLE ISD</t>
  </si>
  <si>
    <t>SANTO</t>
  </si>
  <si>
    <t>SANTO ISD</t>
  </si>
  <si>
    <t>STRAWN ISD</t>
  </si>
  <si>
    <t>BOISE CITY</t>
  </si>
  <si>
    <t>CACTUS</t>
  </si>
  <si>
    <t>DUMAS ISD</t>
  </si>
  <si>
    <t>DALHART ISD</t>
  </si>
  <si>
    <t>HARTLEY</t>
  </si>
  <si>
    <t>HARTLEY ISD</t>
  </si>
  <si>
    <t>Mary Allen EL</t>
  </si>
  <si>
    <t>STRATFORD</t>
  </si>
  <si>
    <t>STRATFORD ISD</t>
  </si>
  <si>
    <t>SUNRAY COLLEGIATE ISD</t>
  </si>
  <si>
    <t>TEXLINE</t>
  </si>
  <si>
    <t>TEXLINE ISD</t>
  </si>
  <si>
    <t>Aikman EL</t>
  </si>
  <si>
    <t>HEREFORD ISD</t>
  </si>
  <si>
    <t>CANYON ISD</t>
  </si>
  <si>
    <t>HART</t>
  </si>
  <si>
    <t>HART ISD</t>
  </si>
  <si>
    <t>0016e00002vOEDoAAO</t>
  </si>
  <si>
    <t>Heritage Hills EL</t>
  </si>
  <si>
    <t>NAZARETH</t>
  </si>
  <si>
    <t>NAZARETH ISD</t>
  </si>
  <si>
    <t>Northwest EL</t>
  </si>
  <si>
    <t>Richardson EL</t>
  </si>
  <si>
    <t>DIMMITT ISD</t>
  </si>
  <si>
    <t>Sundown Lane EL</t>
  </si>
  <si>
    <t>AMARILLO ISD</t>
  </si>
  <si>
    <t>Walcott EL</t>
  </si>
  <si>
    <t>WALCOTT ISD</t>
  </si>
  <si>
    <t>West Central EL</t>
  </si>
  <si>
    <t>ADRIAN ISD</t>
  </si>
  <si>
    <t>Bovina EL</t>
  </si>
  <si>
    <t>BOVINA</t>
  </si>
  <si>
    <t>BOVINA ISD</t>
  </si>
  <si>
    <t>AMARILLO</t>
  </si>
  <si>
    <t>BUSHLAND ISD</t>
  </si>
  <si>
    <t>CHANNING</t>
  </si>
  <si>
    <t>CHANNING ISD</t>
  </si>
  <si>
    <t>Farwell EL</t>
  </si>
  <si>
    <t>FARWELL ISD</t>
  </si>
  <si>
    <t>FRIONA ISD</t>
  </si>
  <si>
    <t>FRIONA</t>
  </si>
  <si>
    <t>Happy EL</t>
  </si>
  <si>
    <t>HAPPY</t>
  </si>
  <si>
    <t>HAPPY ISD</t>
  </si>
  <si>
    <t>Kress EL</t>
  </si>
  <si>
    <t>KRESS ISD</t>
  </si>
  <si>
    <t>LAZBUDDIE ISD</t>
  </si>
  <si>
    <t>Mimi Farley EL</t>
  </si>
  <si>
    <t>BOYS RANCH</t>
  </si>
  <si>
    <t>BOYS RANCH ISD</t>
  </si>
  <si>
    <t>Tulia EL</t>
  </si>
  <si>
    <t>TULIA ISD</t>
  </si>
  <si>
    <t>Vega EL</t>
  </si>
  <si>
    <t>VEGA ISD</t>
  </si>
  <si>
    <t>Wildorado School</t>
  </si>
  <si>
    <t>WILDORADO</t>
  </si>
  <si>
    <t>WILDORADO ISD</t>
  </si>
  <si>
    <t>Clarendon EL</t>
  </si>
  <si>
    <t>CLARENDON</t>
  </si>
  <si>
    <t>CLARENDON ISD</t>
  </si>
  <si>
    <t>CLAUDE</t>
  </si>
  <si>
    <t>CLAUDE ISD</t>
  </si>
  <si>
    <t>Eastridge EL</t>
  </si>
  <si>
    <t>Emerson EL</t>
  </si>
  <si>
    <t>Glenwood EL</t>
  </si>
  <si>
    <t>GRANDVIEW-HOPKINS ISD</t>
  </si>
  <si>
    <t>GROOM</t>
  </si>
  <si>
    <t>GROOM ISD</t>
  </si>
  <si>
    <t>HEDLEY</t>
  </si>
  <si>
    <t>HEDLEY ISD</t>
  </si>
  <si>
    <t>HIGHLAND PARK ISD</t>
  </si>
  <si>
    <t>Humphrey's Highland EL</t>
  </si>
  <si>
    <t>Landergin EL</t>
  </si>
  <si>
    <t>Mesa Verde EL</t>
  </si>
  <si>
    <t>PANHANDLE ISD</t>
  </si>
  <si>
    <t>Pleasant Valley EL</t>
  </si>
  <si>
    <t>RIVER ROAD ISD</t>
  </si>
  <si>
    <t>San Jacinto EL</t>
  </si>
  <si>
    <t>Sanborn EL</t>
  </si>
  <si>
    <t>Sleepy Hollow EL</t>
  </si>
  <si>
    <t>Sunrise EL</t>
  </si>
  <si>
    <t>Western Plateau EL</t>
  </si>
  <si>
    <t>0015A00002RZn19QAD</t>
  </si>
  <si>
    <t>Willow Vista Eca</t>
  </si>
  <si>
    <t>MEMPHIS ISD</t>
  </si>
  <si>
    <t>CHILDRESS ISD</t>
  </si>
  <si>
    <t>PADUCAH ISD</t>
  </si>
  <si>
    <t>SILVERTON</t>
  </si>
  <si>
    <t>SILVERTON ISD</t>
  </si>
  <si>
    <t>TURKEY-QUITAQUE ISD</t>
  </si>
  <si>
    <t>Wellington EL</t>
  </si>
  <si>
    <t>WELLINGTON ISD</t>
  </si>
  <si>
    <t>Academy ES</t>
  </si>
  <si>
    <t>GUYMON</t>
  </si>
  <si>
    <t>Balko ES</t>
  </si>
  <si>
    <t>BALKO</t>
  </si>
  <si>
    <t>Beaver ES</t>
  </si>
  <si>
    <t>BEAVER</t>
  </si>
  <si>
    <t>Carrier ES</t>
  </si>
  <si>
    <t>DARROUZETT ISD</t>
  </si>
  <si>
    <t>FOLLETT ISD</t>
  </si>
  <si>
    <t>Forgan ES</t>
  </si>
  <si>
    <t>FORGAN</t>
  </si>
  <si>
    <t>GOODWELL</t>
  </si>
  <si>
    <t>Gruver EL</t>
  </si>
  <si>
    <t>GRUVER ISD</t>
  </si>
  <si>
    <t>Gus Birdwell EL</t>
  </si>
  <si>
    <t>SPEARMAN ISD</t>
  </si>
  <si>
    <t>Hardesty ES</t>
  </si>
  <si>
    <t>HARDESTY</t>
  </si>
  <si>
    <t>Homer Long ES</t>
  </si>
  <si>
    <t>HOOKER</t>
  </si>
  <si>
    <t>James L Wright EL</t>
  </si>
  <si>
    <t>PERRYTON ISD</t>
  </si>
  <si>
    <t>Kirksey EL</t>
  </si>
  <si>
    <t>BOOKER</t>
  </si>
  <si>
    <t>BOOKER ISD</t>
  </si>
  <si>
    <t>Northeast ES</t>
  </si>
  <si>
    <t>OPTIMA</t>
  </si>
  <si>
    <t>Prairie ES</t>
  </si>
  <si>
    <t>0015A00002Ra2bfQAB</t>
  </si>
  <si>
    <t>Pringle-morse Schools</t>
  </si>
  <si>
    <t>MORSE</t>
  </si>
  <si>
    <t>PRINGLE-MORSE CISD</t>
  </si>
  <si>
    <t>Grade 11</t>
  </si>
  <si>
    <t>STRAIGHT</t>
  </si>
  <si>
    <t>Turpin ES</t>
  </si>
  <si>
    <t>TURPIN</t>
  </si>
  <si>
    <t>Tyrone ES</t>
  </si>
  <si>
    <t>TYRONE</t>
  </si>
  <si>
    <t>Yarbrough ES</t>
  </si>
  <si>
    <t>YARBROUGH</t>
  </si>
  <si>
    <t>PAMPA ISD</t>
  </si>
  <si>
    <t>Baker EL</t>
  </si>
  <si>
    <t>CANADIAN</t>
  </si>
  <si>
    <t>CANADIAN ISD</t>
  </si>
  <si>
    <t>Canadian EL</t>
  </si>
  <si>
    <t>BORGER ISD</t>
  </si>
  <si>
    <t>BRISCOE</t>
  </si>
  <si>
    <t>FORT ELLIOTT CISD</t>
  </si>
  <si>
    <t>Kelton ISD</t>
  </si>
  <si>
    <t>KELTON ISD</t>
  </si>
  <si>
    <t>LEFORS</t>
  </si>
  <si>
    <t>LEFORS ISD</t>
  </si>
  <si>
    <t>MCLEAN</t>
  </si>
  <si>
    <t>MCLEAN ISD</t>
  </si>
  <si>
    <t>MIAMI</t>
  </si>
  <si>
    <t>MIAMI ISD</t>
  </si>
  <si>
    <t>SANFORD-FRITCH ISD</t>
  </si>
  <si>
    <t>Shamrock EL</t>
  </si>
  <si>
    <t>SHAMROCK ISD</t>
  </si>
  <si>
    <t>SPRING CREEK ISD</t>
  </si>
  <si>
    <t>STINNETT</t>
  </si>
  <si>
    <t>PLEMONS-STINNETT-PHILLIPS CISD</t>
  </si>
  <si>
    <t>WHEELER</t>
  </si>
  <si>
    <t>WHEELER ISD</t>
  </si>
  <si>
    <t>White Deer EL</t>
  </si>
  <si>
    <t>WHITE DEER</t>
  </si>
  <si>
    <t>WHITE DEER ISD</t>
  </si>
  <si>
    <t>A B Duncan Collegiate EL</t>
  </si>
  <si>
    <t>FLOYDADA COLLEGIATE ISD</t>
  </si>
  <si>
    <t>Akin EL</t>
  </si>
  <si>
    <t>HALE CENTER</t>
  </si>
  <si>
    <t>HALE CENTER ISD</t>
  </si>
  <si>
    <t>AMHERST ISD</t>
  </si>
  <si>
    <t>ANTON ISD</t>
  </si>
  <si>
    <t>Cathelene Thomas EL</t>
  </si>
  <si>
    <t>SLATON ISD</t>
  </si>
  <si>
    <t>001Po00000LnBW0IAN</t>
  </si>
  <si>
    <t>Central EL</t>
  </si>
  <si>
    <t>PLAINVIEW ISD</t>
  </si>
  <si>
    <t>COTTON CENTER</t>
  </si>
  <si>
    <t>COTTON CENTER ISD</t>
  </si>
  <si>
    <t>MULESHOE ISD</t>
  </si>
  <si>
    <t>FELT</t>
  </si>
  <si>
    <t>Hp Webb EL</t>
  </si>
  <si>
    <t>OLTON</t>
  </si>
  <si>
    <t>OLTON ISD</t>
  </si>
  <si>
    <t>LITTLEFIELD ISD</t>
  </si>
  <si>
    <t>LOCKNEY</t>
  </si>
  <si>
    <t>LOCKNEY ISD</t>
  </si>
  <si>
    <t>MULESHOE</t>
  </si>
  <si>
    <t>001Po00000LnBVzIAN</t>
  </si>
  <si>
    <t>PETERSBURG</t>
  </si>
  <si>
    <t>PETERSBURG ISD</t>
  </si>
  <si>
    <t>001Po00000LnBW1IAN</t>
  </si>
  <si>
    <t>SOUTHLAND ISD</t>
  </si>
  <si>
    <t>0015A00002RZnF2QAL</t>
  </si>
  <si>
    <t>Springlake-earth Elem/middle School</t>
  </si>
  <si>
    <t>EARTH</t>
  </si>
  <si>
    <t>SPRINGLAKE-EARTH ISD</t>
  </si>
  <si>
    <t>SUDAN</t>
  </si>
  <si>
    <t>SUDAN ISD</t>
  </si>
  <si>
    <t>0015A00002Ra67wQAB</t>
  </si>
  <si>
    <t>Texhoma EL</t>
  </si>
  <si>
    <t>TEXHOMA</t>
  </si>
  <si>
    <t>TEXHOMA ISD</t>
  </si>
  <si>
    <t>0015A00002Ra67xQAB</t>
  </si>
  <si>
    <t>Texhoma ES</t>
  </si>
  <si>
    <t>Texhoma</t>
  </si>
  <si>
    <t>FRENSHIP ISD</t>
  </si>
  <si>
    <t>LEVELLAND ISD</t>
  </si>
  <si>
    <t>BROWNFIELD ISD</t>
  </si>
  <si>
    <t>DENVER CITY ISD</t>
  </si>
  <si>
    <t>LUBBOCK-COOPER ISD</t>
  </si>
  <si>
    <t>MEADOW ISD</t>
  </si>
  <si>
    <t>MORTON ISD</t>
  </si>
  <si>
    <t>Plains EL</t>
  </si>
  <si>
    <t>PLAINS</t>
  </si>
  <si>
    <t>PLAINS ISD</t>
  </si>
  <si>
    <t>Ropesville</t>
  </si>
  <si>
    <t>ROPES ISD</t>
  </si>
  <si>
    <t>SHALLOWATER ISD</t>
  </si>
  <si>
    <t>SHALLOWATER</t>
  </si>
  <si>
    <t>LUBBOCK ISD</t>
  </si>
  <si>
    <t>SMYER</t>
  </si>
  <si>
    <t>SMYER ISD</t>
  </si>
  <si>
    <t>Sundown EL</t>
  </si>
  <si>
    <t>SUNDOWN ISD</t>
  </si>
  <si>
    <t>Wellman-union School</t>
  </si>
  <si>
    <t>WELLMAN</t>
  </si>
  <si>
    <t>WELLMAN-UNION CISD</t>
  </si>
  <si>
    <t>WHITEFACE</t>
  </si>
  <si>
    <t>WHITEFACE CISD</t>
  </si>
  <si>
    <t>WHITHARRAL</t>
  </si>
  <si>
    <t>WHITHARRAL ISD</t>
  </si>
  <si>
    <t>Abernathy EL</t>
  </si>
  <si>
    <t>ABERNATHY ISD</t>
  </si>
  <si>
    <t>001Po00000LnBWjIAN</t>
  </si>
  <si>
    <t>BETTY M CONDRA SCHOOL FOR EDUCATION INNOVATION</t>
  </si>
  <si>
    <t>001Po00000LnBWkIAN</t>
  </si>
  <si>
    <t>CROSBYTON CISD</t>
  </si>
  <si>
    <t>Ervin EL</t>
  </si>
  <si>
    <t>LUBBOCK</t>
  </si>
  <si>
    <t>HARMONY PUBLIC SCHOOLS - WEST TEXAS</t>
  </si>
  <si>
    <t>0015A00002RZi5gQAD</t>
  </si>
  <si>
    <t>Homebound</t>
  </si>
  <si>
    <t>IDALOU ISD</t>
  </si>
  <si>
    <t>0015A00002RZp37QAD</t>
  </si>
  <si>
    <t>Lorenzo Isd</t>
  </si>
  <si>
    <t>LORENZO</t>
  </si>
  <si>
    <t>LORENZO ISD</t>
  </si>
  <si>
    <t>MOTLEY COUNTY ISD</t>
  </si>
  <si>
    <t>NEW DEAL</t>
  </si>
  <si>
    <t>NEW DEAL ISD</t>
  </si>
  <si>
    <t>PATTON SPRINGS ISD</t>
  </si>
  <si>
    <t>RALLS</t>
  </si>
  <si>
    <t>RALLS ISD</t>
  </si>
  <si>
    <t>RISE ACADEMY</t>
  </si>
  <si>
    <t>ROOSEVELT ISD</t>
  </si>
  <si>
    <t>0015A00002Ra799QAB</t>
  </si>
  <si>
    <t>Sp Ed Co-op</t>
  </si>
  <si>
    <t>SPUR ISD</t>
  </si>
  <si>
    <t>0015A00002RZvFTQA1</t>
  </si>
  <si>
    <t>Texas Tech University K-12</t>
  </si>
  <si>
    <t>TEXAS TECH UNIVERSITY K-12</t>
  </si>
  <si>
    <t>Hardwick EL</t>
  </si>
  <si>
    <t>NEW HOME ISD</t>
  </si>
  <si>
    <t>O'Donnell School</t>
  </si>
  <si>
    <t>ODonnell</t>
  </si>
  <si>
    <t>O'DONNELL ISD</t>
  </si>
  <si>
    <t>0015A00002RZYMMQA5</t>
  </si>
  <si>
    <t>Parsons EL</t>
  </si>
  <si>
    <t>POST ISD</t>
  </si>
  <si>
    <t>Roberts EL</t>
  </si>
  <si>
    <t>Tahoka EL</t>
  </si>
  <si>
    <t>TAHOKA</t>
  </si>
  <si>
    <t>TAHOKA ISD</t>
  </si>
  <si>
    <t>WILSON ISD</t>
  </si>
  <si>
    <t>ABILENE ISD</t>
  </si>
  <si>
    <t>BAIRD ISD</t>
  </si>
  <si>
    <t>BUFFALO GAP</t>
  </si>
  <si>
    <t>JIM NED CISD</t>
  </si>
  <si>
    <t>CISCO ISD</t>
  </si>
  <si>
    <t>CLYDE CISD</t>
  </si>
  <si>
    <t>Cross Plains EL</t>
  </si>
  <si>
    <t>CROSS PLAINS ISD</t>
  </si>
  <si>
    <t>Eula EL</t>
  </si>
  <si>
    <t>EULA ISD</t>
  </si>
  <si>
    <t>LAWN</t>
  </si>
  <si>
    <t>GORMAN</t>
  </si>
  <si>
    <t>GORMAN ISD</t>
  </si>
  <si>
    <t>MERKEL ISD</t>
  </si>
  <si>
    <t>0016e00003NRMBFAA5</t>
  </si>
  <si>
    <t>Mullin New Horizons Abiliene</t>
  </si>
  <si>
    <t>MULLIN ISD</t>
  </si>
  <si>
    <t>Nancy Smith EL</t>
  </si>
  <si>
    <t>ALBANY ISD</t>
  </si>
  <si>
    <t>Ortiz EL</t>
  </si>
  <si>
    <t>RANGER ISD</t>
  </si>
  <si>
    <t>Rising Star EL</t>
  </si>
  <si>
    <t>RISING STAR ISD</t>
  </si>
  <si>
    <t>EASTLAND ISD</t>
  </si>
  <si>
    <t>TRENT ISD</t>
  </si>
  <si>
    <t>WYLIE ISD</t>
  </si>
  <si>
    <t>0015A00002RZtehQAD</t>
  </si>
  <si>
    <t>Wylie West Early Childhood Center</t>
  </si>
  <si>
    <t>Anson EL</t>
  </si>
  <si>
    <t>ANSON ISD</t>
  </si>
  <si>
    <t>Aspermont EL</t>
  </si>
  <si>
    <t>ASPERMONT ISD</t>
  </si>
  <si>
    <t>BENJAMIN</t>
  </si>
  <si>
    <t>BENJAMIN ISD</t>
  </si>
  <si>
    <t>GUTHRIE</t>
  </si>
  <si>
    <t>GUTHRIE CSD</t>
  </si>
  <si>
    <t>Hamlin Collegiate EL</t>
  </si>
  <si>
    <t>HAMLIN COLLEGIATE ISD</t>
  </si>
  <si>
    <t>HASKELL CISD</t>
  </si>
  <si>
    <t>HAWLEY</t>
  </si>
  <si>
    <t>HAWLEY ISD</t>
  </si>
  <si>
    <t>KNOX CITY</t>
  </si>
  <si>
    <t>KNOX CITY-O'BRIEN CISD</t>
  </si>
  <si>
    <t>0015A00002RZwoGQAT</t>
  </si>
  <si>
    <t>Lueders-avoca El/j H</t>
  </si>
  <si>
    <t>Lueders</t>
  </si>
  <si>
    <t>LUEDERS-AVOCA ISD</t>
  </si>
  <si>
    <t>Munday EL</t>
  </si>
  <si>
    <t>MUNDAY</t>
  </si>
  <si>
    <t>MUNDAY CISD</t>
  </si>
  <si>
    <t>Oliver EL</t>
  </si>
  <si>
    <t>STAMFORD ISD</t>
  </si>
  <si>
    <t>PAINT CREEK ISD</t>
  </si>
  <si>
    <t>0015A00002Ra5BrQAJ</t>
  </si>
  <si>
    <t>Roby Cisd</t>
  </si>
  <si>
    <t>ROBY CISD</t>
  </si>
  <si>
    <t>RULE ISD</t>
  </si>
  <si>
    <t>0015A00002Ra7hFQAR</t>
  </si>
  <si>
    <t>Throckmorton Collegiate Isd</t>
  </si>
  <si>
    <t>Throckmorton</t>
  </si>
  <si>
    <t>THROCKMORTON COLLEGIATE ISD</t>
  </si>
  <si>
    <t>WOODSON ISD</t>
  </si>
  <si>
    <t>BLACKWELL</t>
  </si>
  <si>
    <t>BLACKWELL CISD</t>
  </si>
  <si>
    <t>0015A00002Ra5zlQAB</t>
  </si>
  <si>
    <t>Colorado El And Middle</t>
  </si>
  <si>
    <t>COLORADO ISD</t>
  </si>
  <si>
    <t>SWEETWATER ISD</t>
  </si>
  <si>
    <t>HERMLEIGH ISD</t>
  </si>
  <si>
    <t>Highland School</t>
  </si>
  <si>
    <t>HIGHLAND ISD</t>
  </si>
  <si>
    <t>IRA ISD</t>
  </si>
  <si>
    <t>JAYTON</t>
  </si>
  <si>
    <t>JAYTON-GIRARD ISD</t>
  </si>
  <si>
    <t>LORAINE ISD</t>
  </si>
  <si>
    <t>0015A00002Ra5OuQAJ</t>
  </si>
  <si>
    <t>Roscoe Collegiate Montessori Early Childhood</t>
  </si>
  <si>
    <t>ROSCOE COLLEGIATE ISD</t>
  </si>
  <si>
    <t>Roscoe EL</t>
  </si>
  <si>
    <t>ROSCOE</t>
  </si>
  <si>
    <t>ROTAN ISD</t>
  </si>
  <si>
    <t>SNYDER ISD</t>
  </si>
  <si>
    <t>0015A00002Ra1ByQAJ</t>
  </si>
  <si>
    <t>Southeast Early Childhood Center</t>
  </si>
  <si>
    <t>0015A00002RZg7dQAD</t>
  </si>
  <si>
    <t>Sweetwater Int</t>
  </si>
  <si>
    <t>WESTBROOK</t>
  </si>
  <si>
    <t>WESTBROOK ISD</t>
  </si>
  <si>
    <t>ARCHER CITY</t>
  </si>
  <si>
    <t>ARCHER CITY ISD</t>
  </si>
  <si>
    <t>BELLEVUE</t>
  </si>
  <si>
    <t>BELLEVUE ISD</t>
  </si>
  <si>
    <t>Booker T Washington EL</t>
  </si>
  <si>
    <t>WICHITA FALLS ISD</t>
  </si>
  <si>
    <t>IOWA PARK CISD</t>
  </si>
  <si>
    <t>0015A00002RZauvQAD</t>
  </si>
  <si>
    <t>Brook Village Early Childhood</t>
  </si>
  <si>
    <t>WICHITA FALLS</t>
  </si>
  <si>
    <t>BRYSON ISD</t>
  </si>
  <si>
    <t>Burgess EL</t>
  </si>
  <si>
    <t>CITY VIEW ISD</t>
  </si>
  <si>
    <t>0015A00002RZvL9QAL</t>
  </si>
  <si>
    <t>Denver Ctr</t>
  </si>
  <si>
    <t>GRAHAM ISD</t>
  </si>
  <si>
    <t>Haynes EL</t>
  </si>
  <si>
    <t>HENRIETTA ISD</t>
  </si>
  <si>
    <t>HOLLIDAY</t>
  </si>
  <si>
    <t>HOLLIDAY ISD</t>
  </si>
  <si>
    <t>BURKBURNETT ISD</t>
  </si>
  <si>
    <t>JACKSBORO ISD</t>
  </si>
  <si>
    <t>MIDWAY ISD</t>
  </si>
  <si>
    <t>Milam EL</t>
  </si>
  <si>
    <t>Olney EL</t>
  </si>
  <si>
    <t>OLNEY ISD</t>
  </si>
  <si>
    <t>PERRIN-WHITT CISD</t>
  </si>
  <si>
    <t>Petrolia EL</t>
  </si>
  <si>
    <t>PETROLIA</t>
  </si>
  <si>
    <t>PETROLIA CISD</t>
  </si>
  <si>
    <t>Sheppard AFB</t>
  </si>
  <si>
    <t>Windthorst EL</t>
  </si>
  <si>
    <t>WINDTHORST</t>
  </si>
  <si>
    <t>WINDTHORST ISD</t>
  </si>
  <si>
    <t>CHILLICOTHE</t>
  </si>
  <si>
    <t>CHILLICOTHE ISD</t>
  </si>
  <si>
    <t>CROWELL</t>
  </si>
  <si>
    <t>CROWELL ISD</t>
  </si>
  <si>
    <t>Electra EL</t>
  </si>
  <si>
    <t>ELECTRA ISD</t>
  </si>
  <si>
    <t>HARROLD ISD</t>
  </si>
  <si>
    <t>NORTHSIDE ISD</t>
  </si>
  <si>
    <t>QUANAH ISD</t>
  </si>
  <si>
    <t>Seymour EL</t>
  </si>
  <si>
    <t>SEYMOUR ISD</t>
  </si>
  <si>
    <t>T G Mccord EL</t>
  </si>
  <si>
    <t>VERNON ISD</t>
  </si>
  <si>
    <t>Vernon EL</t>
  </si>
  <si>
    <t>Alvord EL</t>
  </si>
  <si>
    <t>ALVORD ISD</t>
  </si>
  <si>
    <t>001Po00000LnBWvIAN</t>
  </si>
  <si>
    <t>BOWIE ISD</t>
  </si>
  <si>
    <t>BOYD</t>
  </si>
  <si>
    <t>BOYD ISD</t>
  </si>
  <si>
    <t>BRIDGEPORT ISD</t>
  </si>
  <si>
    <t>CALLISBURG ISD</t>
  </si>
  <si>
    <t>DECATUR ISD</t>
  </si>
  <si>
    <t>Chico EL</t>
  </si>
  <si>
    <t>CHICO ISD</t>
  </si>
  <si>
    <t>East EL</t>
  </si>
  <si>
    <t>BRECKENRIDGE ISD</t>
  </si>
  <si>
    <t>GAINESVILLE ISD</t>
  </si>
  <si>
    <t>ERA ISD</t>
  </si>
  <si>
    <t>FORESTBURG</t>
  </si>
  <si>
    <t>FORESTBURG ISD</t>
  </si>
  <si>
    <t>GOLD BURG ISD</t>
  </si>
  <si>
    <t>LINDSAY</t>
  </si>
  <si>
    <t>LINDSAY ISD</t>
  </si>
  <si>
    <t>MONTAGUE</t>
  </si>
  <si>
    <t>MONTAGUE ISD</t>
  </si>
  <si>
    <t>MORAN ISD</t>
  </si>
  <si>
    <t>MUENSTER</t>
  </si>
  <si>
    <t>MUENSTER ISD</t>
  </si>
  <si>
    <t>NOCONA ISD</t>
  </si>
  <si>
    <t>Paradise EL</t>
  </si>
  <si>
    <t>PARADISE ISD</t>
  </si>
  <si>
    <t>0015A00002RZWp2QAH</t>
  </si>
  <si>
    <t>Prairie Valley School</t>
  </si>
  <si>
    <t>PRAIRIE VALLEY ISD</t>
  </si>
  <si>
    <t>Saint Jo EL</t>
  </si>
  <si>
    <t>SAINT JO</t>
  </si>
  <si>
    <t>SAINT JO ISD</t>
  </si>
  <si>
    <t>RHOME</t>
  </si>
  <si>
    <t>Sivells Bend EL</t>
  </si>
  <si>
    <t>SIVELLS BEND ISD</t>
  </si>
  <si>
    <t>SLIDELL</t>
  </si>
  <si>
    <t>SLIDELL ISD</t>
  </si>
  <si>
    <t>Valley View EL</t>
  </si>
  <si>
    <t>VALLEY VIEW ISD</t>
  </si>
  <si>
    <t>GAINESVILLE</t>
  </si>
  <si>
    <t>Walnut Bend EL</t>
  </si>
  <si>
    <t>WALNUT BEND ISD</t>
  </si>
  <si>
    <t>0015A00002RZzg7QAD</t>
  </si>
  <si>
    <t>Crouch EL</t>
  </si>
  <si>
    <t>0015A00002Ra1XRQAZ</t>
  </si>
  <si>
    <t>Muleshoe H S</t>
  </si>
  <si>
    <t xml:space="preserve">Out of council </t>
  </si>
  <si>
    <t>Farrell El</t>
  </si>
  <si>
    <t>75052</t>
  </si>
  <si>
    <t>0015A00002RZxtyQAD</t>
  </si>
  <si>
    <t>West El</t>
  </si>
  <si>
    <t>New Troop05500 Next Steps</t>
  </si>
  <si>
    <t>New Troop08215</t>
  </si>
  <si>
    <t>New Troop05200 Next Steps</t>
  </si>
  <si>
    <t>New Troop03357</t>
  </si>
  <si>
    <t>New Troop01167</t>
  </si>
  <si>
    <t>New Troop01172</t>
  </si>
  <si>
    <t>New Troop03337</t>
  </si>
  <si>
    <t>New Troop01164</t>
  </si>
  <si>
    <t>New Troop02585</t>
  </si>
  <si>
    <t>New Troop03324</t>
  </si>
  <si>
    <t>New Troop01179</t>
  </si>
  <si>
    <t>New Troop04870</t>
  </si>
  <si>
    <t>New Troop03577</t>
  </si>
  <si>
    <t>New Troop02755</t>
  </si>
  <si>
    <t>New Troop02343</t>
  </si>
  <si>
    <t>New Troop02577</t>
  </si>
  <si>
    <t>New Troop02712</t>
  </si>
  <si>
    <t>New Troop04864</t>
  </si>
  <si>
    <t>New Troop01149</t>
  </si>
  <si>
    <t>New Troop02713</t>
  </si>
  <si>
    <t>New Troop05112</t>
  </si>
  <si>
    <t>New Troop04863</t>
  </si>
  <si>
    <t>New Troop01170</t>
  </si>
  <si>
    <t>I think it is not ours</t>
  </si>
  <si>
    <t>0015A00002RZqePQAT</t>
  </si>
  <si>
    <t>I choose not to provide school</t>
  </si>
  <si>
    <t>0015A00002RZwNgQAL</t>
  </si>
  <si>
    <t>Lubbock-cooper H S</t>
  </si>
  <si>
    <t>0015A00002Ra5PBQAZ</t>
  </si>
  <si>
    <t>Slaton Isd Daep</t>
  </si>
  <si>
    <t>New Troop02481</t>
  </si>
  <si>
    <t>New Troop01424</t>
  </si>
  <si>
    <t>New Troop04070</t>
  </si>
  <si>
    <t>0015A00002RZgLjQAL</t>
  </si>
  <si>
    <t>Nesmith EL</t>
  </si>
  <si>
    <t>0015A00002RZfPGQA1</t>
  </si>
  <si>
    <t>Ignite Community School - Garland</t>
  </si>
  <si>
    <t>0015A00002RZn86QAD</t>
  </si>
  <si>
    <t>Granbury H S</t>
  </si>
  <si>
    <t>0015A00002RZn0mQAD</t>
  </si>
  <si>
    <t>Lorenzo De Zavala Environmental Science Academy</t>
  </si>
  <si>
    <t>0015A00002RZgLEQA1</t>
  </si>
  <si>
    <t>North Park ES</t>
  </si>
  <si>
    <t>0015A00002RZoEWQA1</t>
  </si>
  <si>
    <t>Primrose School Of Bent Trail</t>
  </si>
  <si>
    <t>0015A00002Ra66HQAR</t>
  </si>
  <si>
    <t>Quanah H S</t>
  </si>
  <si>
    <t>0015A00002RZvqaQAD</t>
  </si>
  <si>
    <t>Watauga Middle</t>
  </si>
  <si>
    <t>New Troop02490</t>
  </si>
  <si>
    <t>New Troop02178</t>
  </si>
  <si>
    <t>New Troop02706</t>
  </si>
  <si>
    <t>New Troop02710</t>
  </si>
  <si>
    <t>New Troop02707</t>
  </si>
  <si>
    <t>New Troop06262</t>
  </si>
  <si>
    <t>New Troop03328</t>
  </si>
  <si>
    <t>New Troop06121</t>
  </si>
  <si>
    <t>New Troop08210</t>
  </si>
  <si>
    <t>New Troop08205</t>
  </si>
  <si>
    <t>001Po00000LnBavIAF</t>
  </si>
  <si>
    <t>Elizabeth Lopez Hatley EL</t>
  </si>
  <si>
    <t>0015A00002RZdZOQA1</t>
  </si>
  <si>
    <t>Clack Middle</t>
  </si>
  <si>
    <t>0015A00002RZdqZQAT</t>
  </si>
  <si>
    <t>Perrin School</t>
  </si>
  <si>
    <t>New Troop02750</t>
  </si>
  <si>
    <t>New Troop08250</t>
  </si>
  <si>
    <t>New Troop02733</t>
  </si>
  <si>
    <t>New Troop08220</t>
  </si>
  <si>
    <t>0015A00002RZpfwQAD</t>
  </si>
  <si>
    <t>Estacado Junior High School</t>
  </si>
  <si>
    <t>0015A00002Ra16CQAR</t>
  </si>
  <si>
    <t>Park Row Christian Academy</t>
  </si>
  <si>
    <t>001Po000006rq3TIAQ</t>
  </si>
  <si>
    <t>Plainview South El</t>
  </si>
  <si>
    <t>001Po00000LnBXgIAN</t>
  </si>
  <si>
    <t>Eagle Mountain H S</t>
  </si>
  <si>
    <t>0015A00002RZckIQAT</t>
  </si>
  <si>
    <t>Kirkpatrick Middle</t>
  </si>
  <si>
    <t>0015A00002RZla0QAD</t>
  </si>
  <si>
    <t>Highland EL</t>
  </si>
  <si>
    <t>0016e00002vOEBeAAO</t>
  </si>
  <si>
    <t>Uplift Elevate Preparatory Middle</t>
  </si>
  <si>
    <t>0015A00002RZi1GQAT</t>
  </si>
  <si>
    <t>Anson Jones EL</t>
  </si>
  <si>
    <t>0015A00002RZWzqQAH</t>
  </si>
  <si>
    <t>Irvin EL</t>
  </si>
  <si>
    <t>0015A00002Ra4XqQAJ</t>
  </si>
  <si>
    <t>The Novus Academy</t>
  </si>
  <si>
    <t>New Troop03473</t>
  </si>
  <si>
    <t>New Troop01165</t>
  </si>
  <si>
    <t>0015A00002RZqDTQA1</t>
  </si>
  <si>
    <t>St Luke's Preschool</t>
  </si>
  <si>
    <t>0015A00002RZisXQAT</t>
  </si>
  <si>
    <t>W F George Middle</t>
  </si>
  <si>
    <t>New Troop02590</t>
  </si>
  <si>
    <t>New Troop02797</t>
  </si>
  <si>
    <t>001Po00000gjSjGIAU</t>
  </si>
  <si>
    <t>Hope Works Christian Academy</t>
  </si>
  <si>
    <t>001Po00000gkIhoIAE</t>
  </si>
  <si>
    <t>St Matthews Episcopal Day School</t>
  </si>
  <si>
    <t>0015A00002Ra7aJQAR</t>
  </si>
  <si>
    <t>Tannahill Int</t>
  </si>
  <si>
    <t>New Troop03920</t>
  </si>
  <si>
    <t>001Po00000LnBXfIAN</t>
  </si>
  <si>
    <t>James A Arthur Early Childhood Center</t>
  </si>
  <si>
    <t>New Troop01594</t>
  </si>
  <si>
    <t>New Troop03580</t>
  </si>
  <si>
    <t>0015A00002RZg7fQAD</t>
  </si>
  <si>
    <t>Sweetwater Middle</t>
  </si>
  <si>
    <t>0015A00002RZsHJQA1</t>
  </si>
  <si>
    <t>Harvest Christian School</t>
  </si>
  <si>
    <t>0015A00002RZubpQAD</t>
  </si>
  <si>
    <t>Florence Hill EL</t>
  </si>
  <si>
    <t>New Troop02115</t>
  </si>
  <si>
    <t>New Troop06450</t>
  </si>
  <si>
    <t>0015A00002Ra3qGQAR</t>
  </si>
  <si>
    <t>Morningside Middle</t>
  </si>
  <si>
    <t>0015A00002RZVuzQAH</t>
  </si>
  <si>
    <t>Premier H S Of Amarillo</t>
  </si>
  <si>
    <t>New Troop08400</t>
  </si>
  <si>
    <t>New Troop01161</t>
  </si>
  <si>
    <t>Total Members (Yesterday)</t>
  </si>
  <si>
    <t>New Troop01168</t>
  </si>
  <si>
    <t>New Troop02107</t>
  </si>
  <si>
    <t>0015A00002RZt5ZQAT</t>
  </si>
  <si>
    <t>Mosaic Academy</t>
  </si>
  <si>
    <t>0015A00002Ra05yQAB</t>
  </si>
  <si>
    <t>Coronado J H</t>
  </si>
  <si>
    <t>0015A00002RZYJDQA5</t>
  </si>
  <si>
    <t>New Deal H S</t>
  </si>
  <si>
    <t>001Po00000LnBUkIAN</t>
  </si>
  <si>
    <t>Trinity Basin Preparatory Hpa Upper School</t>
  </si>
  <si>
    <t>New Troop03420 Next Steps</t>
  </si>
  <si>
    <t>New Troop02575</t>
  </si>
  <si>
    <t>0015A00002RZwlDQAT</t>
  </si>
  <si>
    <t>Frances E Norton EL</t>
  </si>
  <si>
    <t>001Po000006s24cIAA</t>
  </si>
  <si>
    <t>Plainview J H</t>
  </si>
  <si>
    <t>0015A00002Ra0kYQAR</t>
  </si>
  <si>
    <t>Coppell Middle West</t>
  </si>
  <si>
    <t>0015A00002RZjCLQA1</t>
  </si>
  <si>
    <t>Glen Rose J H School</t>
  </si>
  <si>
    <t>0015A00002RZcRkQAL</t>
  </si>
  <si>
    <t>Mccarroll Middle</t>
  </si>
  <si>
    <t>0015A00002RZndpQAD</t>
  </si>
  <si>
    <t>Forest Oak Middle</t>
  </si>
  <si>
    <t>2025 Members as of 4/18/2025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</si>
</sst>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m/d/yy;@"/>
    <numFmt numFmtId="165" formatCode="0.0%"/>
    <numFmt numFmtId="166" formatCode="_(* #,##0_);_(* \(#,##0\);_(* &quot;-&quot;??_);_(@_)"/>
  </numFmts>
  <fonts count="3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name val="Calibri"/>
      <family val="2"/>
    </font>
    <font>
      <b/>
      <sz val="11"/>
      <name val="Calibri"/>
      <family val="2"/>
    </font>
    <font>
      <b/>
      <sz val="16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9"/>
      <color theme="1"/>
      <name val="Aptos Narrow"/>
      <family val="2"/>
      <scheme val="minor"/>
    </font>
    <font>
      <b/>
      <sz val="9"/>
      <name val="Calibri"/>
      <family val="2"/>
    </font>
    <font>
      <sz val="8"/>
      <name val="Aptos Narrow"/>
      <family val="2"/>
      <scheme val="minor"/>
    </font>
    <font>
      <sz val="12"/>
      <name val="Calibri"/>
      <family val="2"/>
    </font>
    <font>
      <sz val="9"/>
      <name val="Calibri"/>
      <family val="2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8" fillId="0" borderId="0"/>
    <xf numFmtId="0" fontId="16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18" fillId="0" borderId="14" applyNumberFormat="0" applyFill="0" applyAlignment="0" applyProtection="0"/>
    <xf numFmtId="0" fontId="19" fillId="0" borderId="15" applyNumberFormat="0" applyFill="0" applyAlignment="0" applyProtection="0"/>
    <xf numFmtId="0" fontId="19" fillId="0" borderId="0" applyNumberFormat="0" applyFill="0" applyBorder="0" applyAlignment="0" applyProtection="0"/>
    <xf numFmtId="0" fontId="20" fillId="12" borderId="0" applyNumberFormat="0" applyBorder="0" applyAlignment="0" applyProtection="0"/>
    <xf numFmtId="0" fontId="21" fillId="13" borderId="0" applyNumberFormat="0" applyBorder="0" applyAlignment="0" applyProtection="0"/>
    <xf numFmtId="0" fontId="22" fillId="14" borderId="0" applyNumberFormat="0" applyBorder="0" applyAlignment="0" applyProtection="0"/>
    <xf numFmtId="0" fontId="23" fillId="15" borderId="16" applyNumberFormat="0" applyAlignment="0" applyProtection="0"/>
    <xf numFmtId="0" fontId="24" fillId="16" borderId="17" applyNumberFormat="0" applyAlignment="0" applyProtection="0"/>
    <xf numFmtId="0" fontId="25" fillId="16" borderId="16" applyNumberFormat="0" applyAlignment="0" applyProtection="0"/>
    <xf numFmtId="0" fontId="26" fillId="0" borderId="18" applyNumberFormat="0" applyFill="0" applyAlignment="0" applyProtection="0"/>
    <xf numFmtId="0" fontId="27" fillId="17" borderId="19" applyNumberFormat="0" applyAlignment="0" applyProtection="0"/>
    <xf numFmtId="0" fontId="28" fillId="0" borderId="0" applyNumberFormat="0" applyFill="0" applyBorder="0" applyAlignment="0" applyProtection="0"/>
    <xf numFmtId="0" fontId="1" fillId="18" borderId="20" applyNumberFormat="0" applyFont="0" applyAlignment="0" applyProtection="0"/>
    <xf numFmtId="0" fontId="29" fillId="0" borderId="0" applyNumberFormat="0" applyFill="0" applyBorder="0" applyAlignment="0" applyProtection="0"/>
    <xf numFmtId="0" fontId="2" fillId="0" borderId="21" applyNumberFormat="0" applyFill="0" applyAlignment="0" applyProtection="0"/>
    <xf numFmtId="0" fontId="30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3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30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30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</cellStyleXfs>
  <cellXfs count="102">
    <xf numFmtId="0" fontId="0" fillId="0" borderId="0" xfId="0"/>
    <xf numFmtId="0" fontId="0" fillId="2" borderId="1" xfId="0" applyFill="1" applyBorder="1" applyAlignment="1">
      <alignment horizontal="center" wrapText="1"/>
    </xf>
    <xf numFmtId="164" fontId="2" fillId="2" borderId="1" xfId="1" applyNumberFormat="1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3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0" borderId="0" xfId="0" applyAlignment="1">
      <alignment wrapText="1"/>
    </xf>
    <xf numFmtId="165" fontId="0" fillId="0" borderId="1" xfId="2" applyNumberFormat="1" applyFont="1" applyBorder="1" applyAlignment="1">
      <alignment wrapText="1"/>
    </xf>
    <xf numFmtId="0" fontId="7" fillId="6" borderId="1" xfId="0" applyFont="1" applyFill="1" applyBorder="1" applyAlignment="1">
      <alignment horizontal="center" wrapText="1"/>
    </xf>
    <xf numFmtId="0" fontId="0" fillId="6" borderId="1" xfId="0" applyFill="1" applyBorder="1" applyAlignment="1">
      <alignment wrapText="1"/>
    </xf>
    <xf numFmtId="10" fontId="0" fillId="0" borderId="0" xfId="0" applyNumberFormat="1"/>
    <xf numFmtId="3" fontId="0" fillId="0" borderId="0" xfId="0" applyNumberFormat="1"/>
    <xf numFmtId="14" fontId="0" fillId="0" borderId="0" xfId="0" applyNumberFormat="1" applyAlignment="1">
      <alignment horizontal="center" wrapText="1"/>
    </xf>
    <xf numFmtId="14" fontId="2" fillId="5" borderId="1" xfId="0" applyNumberFormat="1" applyFont="1" applyFill="1" applyBorder="1" applyAlignment="1">
      <alignment wrapText="1"/>
    </xf>
    <xf numFmtId="14" fontId="0" fillId="5" borderId="1" xfId="0" applyNumberFormat="1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2" fillId="0" borderId="0" xfId="0" applyFont="1" applyAlignment="1">
      <alignment horizontal="center" wrapText="1"/>
    </xf>
    <xf numFmtId="0" fontId="9" fillId="0" borderId="5" xfId="4" applyFont="1" applyBorder="1" applyAlignment="1">
      <alignment horizontal="center" vertical="center"/>
    </xf>
    <xf numFmtId="1" fontId="10" fillId="0" borderId="0" xfId="0" applyNumberFormat="1" applyFont="1"/>
    <xf numFmtId="0" fontId="0" fillId="8" borderId="0" xfId="0" applyFill="1"/>
    <xf numFmtId="0" fontId="0" fillId="0" borderId="6" xfId="0" applyBorder="1" applyAlignment="1">
      <alignment wrapText="1"/>
    </xf>
    <xf numFmtId="0" fontId="0" fillId="0" borderId="8" xfId="0" applyBorder="1" applyAlignment="1">
      <alignment wrapText="1"/>
    </xf>
    <xf numFmtId="0" fontId="5" fillId="0" borderId="3" xfId="0" applyFont="1" applyBorder="1" applyAlignment="1">
      <alignment wrapText="1"/>
    </xf>
    <xf numFmtId="0" fontId="0" fillId="0" borderId="7" xfId="0" applyBorder="1" applyAlignment="1">
      <alignment wrapText="1"/>
    </xf>
    <xf numFmtId="0" fontId="0" fillId="7" borderId="6" xfId="0" applyFill="1" applyBorder="1" applyAlignment="1">
      <alignment wrapText="1"/>
    </xf>
    <xf numFmtId="0" fontId="0" fillId="7" borderId="7" xfId="0" applyFill="1" applyBorder="1" applyAlignment="1">
      <alignment wrapText="1"/>
    </xf>
    <xf numFmtId="0" fontId="0" fillId="0" borderId="4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11" fillId="0" borderId="0" xfId="0" applyFont="1"/>
    <xf numFmtId="3" fontId="11" fillId="0" borderId="0" xfId="0" applyNumberFormat="1" applyFont="1"/>
    <xf numFmtId="0" fontId="11" fillId="0" borderId="0" xfId="0" applyFont="1" applyAlignment="1">
      <alignment wrapText="1"/>
    </xf>
    <xf numFmtId="164" fontId="2" fillId="2" borderId="1" xfId="1" applyNumberFormat="1" applyFont="1" applyFill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left" wrapText="1"/>
    </xf>
    <xf numFmtId="14" fontId="2" fillId="5" borderId="1" xfId="0" applyNumberFormat="1" applyFont="1" applyFill="1" applyBorder="1" applyAlignment="1">
      <alignment horizontal="left" wrapText="1"/>
    </xf>
    <xf numFmtId="0" fontId="0" fillId="0" borderId="1" xfId="0" applyBorder="1" applyAlignment="1">
      <alignment horizontal="center" wrapText="1"/>
    </xf>
    <xf numFmtId="165" fontId="1" fillId="0" borderId="1" xfId="2" applyNumberFormat="1" applyFont="1" applyBorder="1" applyAlignment="1">
      <alignment wrapText="1"/>
    </xf>
    <xf numFmtId="0" fontId="3" fillId="9" borderId="1" xfId="3" applyFont="1" applyFill="1" applyBorder="1" applyAlignment="1">
      <alignment horizontal="center" vertical="center" wrapText="1"/>
    </xf>
    <xf numFmtId="49" fontId="4" fillId="9" borderId="1" xfId="3" applyNumberFormat="1" applyFont="1" applyFill="1" applyBorder="1" applyAlignment="1">
      <alignment horizontal="center" vertical="center" wrapText="1"/>
    </xf>
    <xf numFmtId="0" fontId="4" fillId="9" borderId="1" xfId="3" applyFont="1" applyFill="1" applyBorder="1" applyAlignment="1">
      <alignment horizontal="center" vertical="center" wrapText="1"/>
    </xf>
    <xf numFmtId="0" fontId="1" fillId="9" borderId="1" xfId="3" applyFill="1" applyBorder="1" applyAlignment="1">
      <alignment wrapText="1"/>
    </xf>
    <xf numFmtId="0" fontId="0" fillId="9" borderId="1" xfId="3" applyFont="1" applyFill="1" applyBorder="1" applyAlignment="1">
      <alignment wrapText="1"/>
    </xf>
    <xf numFmtId="165" fontId="0" fillId="9" borderId="1" xfId="3" applyNumberFormat="1" applyFont="1" applyFill="1" applyBorder="1" applyAlignment="1">
      <alignment wrapText="1"/>
    </xf>
    <xf numFmtId="0" fontId="1" fillId="0" borderId="1" xfId="3" applyBorder="1" applyAlignment="1">
      <alignment horizontal="center" wrapText="1"/>
    </xf>
    <xf numFmtId="0" fontId="0" fillId="0" borderId="1" xfId="3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3" fillId="4" borderId="1" xfId="3" applyFont="1" applyFill="1" applyBorder="1" applyAlignment="1">
      <alignment horizontal="center" vertical="center" wrapText="1"/>
    </xf>
    <xf numFmtId="49" fontId="4" fillId="4" borderId="1" xfId="3" applyNumberFormat="1" applyFont="1" applyFill="1" applyBorder="1" applyAlignment="1">
      <alignment horizontal="center" vertical="center" wrapText="1"/>
    </xf>
    <xf numFmtId="0" fontId="4" fillId="4" borderId="1" xfId="3" applyFont="1" applyFill="1" applyBorder="1" applyAlignment="1">
      <alignment horizontal="center" vertical="center" wrapText="1"/>
    </xf>
    <xf numFmtId="0" fontId="1" fillId="4" borderId="1" xfId="3" applyFill="1" applyBorder="1" applyAlignment="1">
      <alignment wrapText="1"/>
    </xf>
    <xf numFmtId="0" fontId="0" fillId="4" borderId="1" xfId="3" applyFont="1" applyFill="1" applyBorder="1" applyAlignment="1">
      <alignment wrapText="1"/>
    </xf>
    <xf numFmtId="165" fontId="0" fillId="4" borderId="1" xfId="3" applyNumberFormat="1" applyFont="1" applyFill="1" applyBorder="1" applyAlignment="1">
      <alignment wrapText="1"/>
    </xf>
    <xf numFmtId="0" fontId="11" fillId="0" borderId="1" xfId="3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3" fillId="4" borderId="1" xfId="3" applyFont="1" applyFill="1" applyBorder="1" applyAlignment="1">
      <alignment horizontal="left" vertical="center" wrapText="1"/>
    </xf>
    <xf numFmtId="0" fontId="1" fillId="0" borderId="1" xfId="3" applyBorder="1" applyAlignment="1">
      <alignment horizontal="left" wrapText="1"/>
    </xf>
    <xf numFmtId="0" fontId="14" fillId="0" borderId="1" xfId="3" applyFont="1" applyBorder="1" applyAlignment="1">
      <alignment horizontal="left" vertical="center" wrapText="1"/>
    </xf>
    <xf numFmtId="0" fontId="15" fillId="0" borderId="1" xfId="3" applyFont="1" applyBorder="1" applyAlignment="1">
      <alignment horizontal="center" vertical="center" wrapText="1"/>
    </xf>
    <xf numFmtId="49" fontId="15" fillId="0" borderId="1" xfId="3" applyNumberFormat="1" applyFont="1" applyBorder="1" applyAlignment="1">
      <alignment horizontal="center" vertical="center" wrapText="1"/>
    </xf>
    <xf numFmtId="0" fontId="11" fillId="0" borderId="1" xfId="3" applyFont="1" applyBorder="1" applyAlignment="1">
      <alignment wrapText="1"/>
    </xf>
    <xf numFmtId="0" fontId="1" fillId="0" borderId="1" xfId="3" applyBorder="1" applyAlignment="1">
      <alignment wrapText="1"/>
    </xf>
    <xf numFmtId="0" fontId="3" fillId="0" borderId="1" xfId="3" applyFont="1" applyBorder="1" applyAlignment="1">
      <alignment horizontal="center" vertical="center" wrapText="1"/>
    </xf>
    <xf numFmtId="0" fontId="12" fillId="0" borderId="1" xfId="3" applyFont="1" applyBorder="1" applyAlignment="1">
      <alignment horizontal="center" vertical="center" wrapText="1"/>
    </xf>
    <xf numFmtId="49" fontId="12" fillId="0" borderId="1" xfId="3" applyNumberFormat="1" applyFont="1" applyBorder="1" applyAlignment="1">
      <alignment horizontal="center" vertical="center" wrapText="1"/>
    </xf>
    <xf numFmtId="0" fontId="3" fillId="0" borderId="1" xfId="3" applyFont="1" applyBorder="1" applyAlignment="1">
      <alignment horizontal="left" vertical="center" wrapText="1"/>
    </xf>
    <xf numFmtId="1" fontId="10" fillId="0" borderId="0" xfId="0" applyNumberFormat="1" applyFont="1" applyAlignment="1">
      <alignment wrapText="1"/>
    </xf>
    <xf numFmtId="0" fontId="0" fillId="8" borderId="0" xfId="0" applyFill="1" applyAlignment="1">
      <alignment wrapText="1"/>
    </xf>
    <xf numFmtId="14" fontId="1" fillId="4" borderId="1" xfId="3" applyNumberFormat="1" applyFill="1" applyBorder="1" applyAlignment="1">
      <alignment wrapText="1"/>
    </xf>
    <xf numFmtId="14" fontId="0" fillId="0" borderId="0" xfId="0" applyNumberFormat="1" applyAlignment="1">
      <alignment wrapText="1"/>
    </xf>
    <xf numFmtId="14" fontId="1" fillId="9" borderId="1" xfId="3" applyNumberFormat="1" applyFill="1" applyBorder="1" applyAlignment="1">
      <alignment wrapText="1"/>
    </xf>
    <xf numFmtId="0" fontId="0" fillId="0" borderId="1" xfId="0" applyBorder="1"/>
    <xf numFmtId="0" fontId="0" fillId="0" borderId="0" xfId="0" applyAlignment="1">
      <alignment horizontal="center" wrapText="1"/>
    </xf>
    <xf numFmtId="14" fontId="2" fillId="5" borderId="1" xfId="0" applyNumberFormat="1" applyFont="1" applyFill="1" applyBorder="1" applyAlignment="1">
      <alignment horizontal="center" wrapText="1"/>
    </xf>
    <xf numFmtId="0" fontId="0" fillId="0" borderId="12" xfId="0" applyBorder="1" applyAlignment="1">
      <alignment wrapText="1"/>
    </xf>
    <xf numFmtId="0" fontId="1" fillId="8" borderId="1" xfId="3" applyFill="1" applyBorder="1" applyAlignment="1">
      <alignment horizontal="center" wrapText="1"/>
    </xf>
    <xf numFmtId="0" fontId="0" fillId="6" borderId="7" xfId="0" applyFill="1" applyBorder="1" applyAlignment="1">
      <alignment wrapText="1"/>
    </xf>
    <xf numFmtId="0" fontId="6" fillId="0" borderId="0" xfId="0" applyFont="1" applyAlignment="1">
      <alignment horizontal="center" wrapText="1"/>
    </xf>
    <xf numFmtId="9" fontId="0" fillId="0" borderId="1" xfId="2" applyFont="1" applyBorder="1" applyAlignment="1">
      <alignment wrapText="1"/>
    </xf>
    <xf numFmtId="0" fontId="0" fillId="10" borderId="1" xfId="0" applyFill="1" applyBorder="1" applyAlignment="1">
      <alignment wrapText="1"/>
    </xf>
    <xf numFmtId="0" fontId="0" fillId="11" borderId="1" xfId="0" applyFill="1" applyBorder="1" applyAlignment="1">
      <alignment wrapText="1"/>
    </xf>
    <xf numFmtId="0" fontId="2" fillId="0" borderId="0" xfId="0" applyFont="1" applyAlignment="1">
      <alignment wrapText="1"/>
    </xf>
    <xf numFmtId="165" fontId="0" fillId="0" borderId="0" xfId="2" applyNumberFormat="1" applyFont="1" applyAlignment="1">
      <alignment wrapText="1"/>
    </xf>
    <xf numFmtId="165" fontId="0" fillId="10" borderId="1" xfId="2" applyNumberFormat="1" applyFont="1" applyFill="1" applyBorder="1" applyAlignment="1">
      <alignment wrapText="1"/>
    </xf>
    <xf numFmtId="166" fontId="0" fillId="0" borderId="6" xfId="1" applyNumberFormat="1" applyFont="1" applyBorder="1" applyAlignment="1">
      <alignment wrapText="1"/>
    </xf>
    <xf numFmtId="14" fontId="0" fillId="0" borderId="0" xfId="0" applyNumberFormat="1"/>
    <xf numFmtId="9" fontId="0" fillId="0" borderId="0" xfId="2" applyFont="1" applyBorder="1" applyAlignment="1">
      <alignment wrapText="1"/>
    </xf>
    <xf numFmtId="0" fontId="0" fillId="4" borderId="7" xfId="3" applyFont="1" applyFill="1" applyBorder="1" applyAlignment="1">
      <alignment wrapText="1"/>
    </xf>
    <xf numFmtId="165" fontId="0" fillId="0" borderId="7" xfId="2" applyNumberFormat="1" applyFont="1" applyBorder="1" applyAlignment="1">
      <alignment wrapText="1"/>
    </xf>
    <xf numFmtId="165" fontId="0" fillId="4" borderId="4" xfId="3" applyNumberFormat="1" applyFont="1" applyFill="1" applyBorder="1" applyAlignment="1">
      <alignment wrapText="1"/>
    </xf>
    <xf numFmtId="165" fontId="0" fillId="0" borderId="4" xfId="2" applyNumberFormat="1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14" fontId="0" fillId="0" borderId="0" xfId="0" applyNumberFormat="1" applyAlignment="1">
      <alignment horizontal="center" wrapText="1"/>
    </xf>
  </cellXfs>
  <cellStyles count="46">
    <cellStyle name="20% - Accent1" xfId="23" builtinId="30" customBuiltin="1"/>
    <cellStyle name="20% - Accent2" xfId="27" builtinId="34" customBuiltin="1"/>
    <cellStyle name="20% - Accent3" xfId="31" builtinId="38" customBuiltin="1"/>
    <cellStyle name="20% - Accent4" xfId="35" builtinId="42" customBuiltin="1"/>
    <cellStyle name="20% - Accent5" xfId="39" builtinId="46" customBuiltin="1"/>
    <cellStyle name="20% - Accent6" xfId="43" builtinId="50" customBuiltin="1"/>
    <cellStyle name="40% - Accent1" xfId="24" builtinId="31" customBuiltin="1"/>
    <cellStyle name="40% - Accent2" xfId="28" builtinId="35" customBuiltin="1"/>
    <cellStyle name="40% - Accent3" xfId="32" builtinId="39" customBuiltin="1"/>
    <cellStyle name="40% - Accent4" xfId="36" builtinId="43" customBuiltin="1"/>
    <cellStyle name="40% - Accent5" xfId="40" builtinId="47" customBuiltin="1"/>
    <cellStyle name="40% - Accent6" xfId="44" builtinId="51" customBuiltin="1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1" builtinId="27" customBuiltin="1"/>
    <cellStyle name="Calculation" xfId="15" builtinId="22" customBuiltin="1"/>
    <cellStyle name="Check Cell" xfId="17" builtinId="23" customBuiltin="1"/>
    <cellStyle name="Comma" xfId="1" builtinId="3"/>
    <cellStyle name="Explanatory Text" xfId="20" builtinId="53" customBuiltin="1"/>
    <cellStyle name="Good" xfId="10" builtinId="26" customBuilti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Input" xfId="13" builtinId="20" customBuiltin="1"/>
    <cellStyle name="Linked Cell" xfId="16" builtinId="24" customBuiltin="1"/>
    <cellStyle name="Neutral" xfId="12" builtinId="28" customBuiltin="1"/>
    <cellStyle name="Normal" xfId="0" builtinId="0"/>
    <cellStyle name="Normal 2" xfId="3" xr:uid="{201FE162-22DB-430B-AAA4-747BDC4AE498}"/>
    <cellStyle name="Normal 4" xfId="4" xr:uid="{2CEF612C-D753-4034-B6B1-AD2A4CE48F27}"/>
    <cellStyle name="Note" xfId="19" builtinId="10" customBuiltin="1"/>
    <cellStyle name="Output" xfId="14" builtinId="21" customBuiltin="1"/>
    <cellStyle name="Percent" xfId="2" builtinId="5"/>
    <cellStyle name="Title" xfId="5" builtinId="15" customBuiltin="1"/>
    <cellStyle name="Total" xfId="21" builtinId="25" customBuiltin="1"/>
    <cellStyle name="Warning Text" xfId="18" builtinId="11" customBuiltin="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Mission%20Delivery\2025\Membership\Membership%20Reports\File%20to%20upload%20weekly\SU%20Membership%20Report%208.21.xlsx" TargetMode="External"/><Relationship Id="rId1" Type="http://schemas.openxmlformats.org/officeDocument/2006/relationships/externalLinkPath" Target="SU%20Membership%20Report%208.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999"/>
      <sheetName val="Summary"/>
      <sheetName val="Su201"/>
      <sheetName val="Su204"/>
      <sheetName val="Su205"/>
      <sheetName val="Su206"/>
      <sheetName val="Su211"/>
      <sheetName val="Su213"/>
      <sheetName val="Su214"/>
      <sheetName val="Su215"/>
      <sheetName val="Su217"/>
      <sheetName val="Su223"/>
      <sheetName val="Su224"/>
      <sheetName val="Su225"/>
      <sheetName val="Su229"/>
      <sheetName val="Su230"/>
      <sheetName val="Su238"/>
      <sheetName val="Su509"/>
      <sheetName val="Su513"/>
      <sheetName val="Su516"/>
      <sheetName val="Su530"/>
      <sheetName val="Su531"/>
      <sheetName val="Su533"/>
      <sheetName val="Su536"/>
      <sheetName val="Su612"/>
      <sheetName val="Su616"/>
      <sheetName val="Su617"/>
      <sheetName val="Su628"/>
      <sheetName val="Su702"/>
      <sheetName val="Su715"/>
      <sheetName val="Su722"/>
      <sheetName val="Su812"/>
      <sheetName val="Su831"/>
      <sheetName val="Su834"/>
      <sheetName val="2024 Girls"/>
      <sheetName val="2024 Adults"/>
      <sheetName val="2025 Girls"/>
      <sheetName val="2025 Adults"/>
      <sheetName val="2025 New Troops"/>
      <sheetName val="GS by School"/>
      <sheetName val="unplaced"/>
      <sheetName val="outof council"/>
      <sheetName val="SU merge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">
          <cell r="A1" t="str">
            <v>Salesforce ID (School)</v>
          </cell>
          <cell r="B1" t="str">
            <v>Name (School)</v>
          </cell>
          <cell r="C1" t="str">
            <v>Total Members (As of Date)</v>
          </cell>
          <cell r="T1" t="str">
            <v>Totals</v>
          </cell>
        </row>
        <row r="2">
          <cell r="A2" t="str">
            <v>0015A00002RZsSyQAL</v>
          </cell>
          <cell r="B2" t="str">
            <v>Home Schooled</v>
          </cell>
          <cell r="C2">
            <v>109</v>
          </cell>
          <cell r="T2">
            <v>109</v>
          </cell>
        </row>
        <row r="3">
          <cell r="A3" t="str">
            <v>0015A00002RZtvRQAT</v>
          </cell>
          <cell r="B3" t="str">
            <v>Jones Fine Arts / Dual Language Academy</v>
          </cell>
          <cell r="C3">
            <v>40</v>
          </cell>
          <cell r="T3">
            <v>40</v>
          </cell>
        </row>
        <row r="4">
          <cell r="A4" t="str">
            <v>0015A00002Ra1EhQAJ</v>
          </cell>
          <cell r="B4" t="str">
            <v>Corey Fine Arts / Dual Language Academy</v>
          </cell>
          <cell r="C4">
            <v>39</v>
          </cell>
          <cell r="T4">
            <v>39</v>
          </cell>
        </row>
        <row r="5">
          <cell r="A5" t="str">
            <v>0015A00002RZYYxQAP</v>
          </cell>
          <cell r="B5" t="str">
            <v>J T Stevens EL</v>
          </cell>
          <cell r="C5">
            <v>26</v>
          </cell>
          <cell r="T5">
            <v>26</v>
          </cell>
        </row>
        <row r="6">
          <cell r="A6" t="str">
            <v>0015A00002RZah0QAD</v>
          </cell>
          <cell r="B6" t="str">
            <v>Robert H Rockenbaugh EL</v>
          </cell>
          <cell r="C6">
            <v>25</v>
          </cell>
          <cell r="T6">
            <v>25</v>
          </cell>
        </row>
        <row r="7">
          <cell r="A7" t="str">
            <v>0015A00002Ra1rPQAR</v>
          </cell>
          <cell r="B7" t="str">
            <v>Overton Park EL</v>
          </cell>
          <cell r="C7">
            <v>21</v>
          </cell>
          <cell r="T7">
            <v>21</v>
          </cell>
        </row>
        <row r="8">
          <cell r="A8" t="str">
            <v>0015A00002RZVvuQAH</v>
          </cell>
          <cell r="B8" t="str">
            <v>Butler EL</v>
          </cell>
          <cell r="C8">
            <v>20</v>
          </cell>
          <cell r="T8">
            <v>20</v>
          </cell>
        </row>
        <row r="9">
          <cell r="A9" t="str">
            <v>0015A00002RZWoJQAX</v>
          </cell>
          <cell r="B9" t="str">
            <v>Central H S</v>
          </cell>
          <cell r="C9">
            <v>20</v>
          </cell>
          <cell r="T9">
            <v>20</v>
          </cell>
        </row>
        <row r="10">
          <cell r="A10" t="str">
            <v>0015A00002Ra7lvQAB</v>
          </cell>
          <cell r="B10" t="str">
            <v>Taylor EL</v>
          </cell>
          <cell r="C10">
            <v>19</v>
          </cell>
          <cell r="T10">
            <v>19</v>
          </cell>
        </row>
        <row r="11">
          <cell r="A11" t="str">
            <v>0015A00002RZxMiQAL</v>
          </cell>
          <cell r="B11" t="str">
            <v>Cannon EL</v>
          </cell>
          <cell r="C11">
            <v>19</v>
          </cell>
          <cell r="T11">
            <v>19</v>
          </cell>
        </row>
        <row r="12">
          <cell r="A12" t="str">
            <v>0015A00002RZiRNQA1</v>
          </cell>
          <cell r="B12" t="str">
            <v>Grapevine EL</v>
          </cell>
          <cell r="C12">
            <v>18</v>
          </cell>
          <cell r="T12">
            <v>18</v>
          </cell>
        </row>
        <row r="13">
          <cell r="A13" t="str">
            <v>0015A00002RZvE4QAL</v>
          </cell>
          <cell r="B13" t="str">
            <v>Iltexas Keller EL</v>
          </cell>
          <cell r="C13">
            <v>18</v>
          </cell>
          <cell r="T13">
            <v>18</v>
          </cell>
        </row>
        <row r="14">
          <cell r="A14" t="str">
            <v>0015A00002RZdU5QAL</v>
          </cell>
          <cell r="B14" t="str">
            <v>Gunn J H</v>
          </cell>
          <cell r="C14">
            <v>17</v>
          </cell>
          <cell r="T14">
            <v>17</v>
          </cell>
        </row>
        <row r="15">
          <cell r="A15" t="str">
            <v>0015A00002RZzMqQAL</v>
          </cell>
          <cell r="B15" t="str">
            <v>Bette Perot EL</v>
          </cell>
          <cell r="C15">
            <v>17</v>
          </cell>
          <cell r="T15">
            <v>17</v>
          </cell>
        </row>
        <row r="16">
          <cell r="A16" t="str">
            <v>0015A00002RZh7pQAD</v>
          </cell>
          <cell r="B16" t="str">
            <v>Moore EL</v>
          </cell>
          <cell r="C16">
            <v>16</v>
          </cell>
          <cell r="T16">
            <v>16</v>
          </cell>
        </row>
        <row r="17">
          <cell r="A17" t="str">
            <v>0015A00002RZpfQQAT</v>
          </cell>
          <cell r="B17" t="str">
            <v>Heritage Middle</v>
          </cell>
          <cell r="C17">
            <v>16</v>
          </cell>
          <cell r="T17">
            <v>16</v>
          </cell>
        </row>
        <row r="18">
          <cell r="A18" t="str">
            <v>0015A00002Ra7htQAB</v>
          </cell>
          <cell r="B18" t="str">
            <v>Tarver-rendon Ag Leadership</v>
          </cell>
          <cell r="C18">
            <v>15</v>
          </cell>
          <cell r="T18">
            <v>15</v>
          </cell>
        </row>
        <row r="19">
          <cell r="A19" t="str">
            <v>0015A00002RZxf0QAD</v>
          </cell>
          <cell r="B19" t="str">
            <v>Lily B Clayton EL</v>
          </cell>
          <cell r="C19">
            <v>15</v>
          </cell>
          <cell r="T19">
            <v>15</v>
          </cell>
        </row>
        <row r="20">
          <cell r="A20" t="str">
            <v>0015A00002Ra0jEQAR</v>
          </cell>
          <cell r="B20" t="str">
            <v>Crosbyton EL</v>
          </cell>
          <cell r="C20">
            <v>15</v>
          </cell>
          <cell r="T20">
            <v>15</v>
          </cell>
        </row>
        <row r="21">
          <cell r="A21" t="str">
            <v>0015A00002RZk01QAD</v>
          </cell>
          <cell r="B21" t="str">
            <v>Glenhope EL</v>
          </cell>
          <cell r="C21">
            <v>13</v>
          </cell>
          <cell r="T21">
            <v>13</v>
          </cell>
        </row>
        <row r="22">
          <cell r="A22" t="str">
            <v>0015A00002RZtCxQAL</v>
          </cell>
          <cell r="B22" t="str">
            <v>Eagle Ridge EL</v>
          </cell>
          <cell r="C22">
            <v>13</v>
          </cell>
          <cell r="T22">
            <v>13</v>
          </cell>
        </row>
        <row r="23">
          <cell r="A23" t="str">
            <v>0015A00002Ra0lLQAR</v>
          </cell>
          <cell r="B23" t="str">
            <v>Cora Spencer EL</v>
          </cell>
          <cell r="C23">
            <v>13</v>
          </cell>
          <cell r="T23">
            <v>13</v>
          </cell>
        </row>
        <row r="24">
          <cell r="A24" t="str">
            <v>0015A00002RZfnzQAD</v>
          </cell>
          <cell r="B24" t="str">
            <v>Indian Springs Middle</v>
          </cell>
          <cell r="C24">
            <v>12</v>
          </cell>
          <cell r="T24">
            <v>12</v>
          </cell>
        </row>
        <row r="25">
          <cell r="A25" t="str">
            <v>0015A00002Ra5zBQAR</v>
          </cell>
          <cell r="B25" t="str">
            <v>Iltexas Saginaw EL</v>
          </cell>
          <cell r="C25">
            <v>12</v>
          </cell>
          <cell r="T25">
            <v>12</v>
          </cell>
        </row>
        <row r="26">
          <cell r="A26" t="str">
            <v>0015A00002RZlHaQAL</v>
          </cell>
          <cell r="B26" t="str">
            <v>STEM Academy at Stribling</v>
          </cell>
          <cell r="C26">
            <v>12</v>
          </cell>
          <cell r="T26">
            <v>12</v>
          </cell>
        </row>
        <row r="27">
          <cell r="A27" t="str">
            <v>0015A00002RZlHbQAL</v>
          </cell>
          <cell r="B27" t="str">
            <v>Sunset Valley EL</v>
          </cell>
          <cell r="C27">
            <v>12</v>
          </cell>
          <cell r="T27">
            <v>12</v>
          </cell>
        </row>
        <row r="28">
          <cell r="A28" t="str">
            <v>0015A00002Ra1wpQAB</v>
          </cell>
          <cell r="B28" t="str">
            <v>South Hi Mount EL</v>
          </cell>
          <cell r="C28">
            <v>12</v>
          </cell>
          <cell r="T28">
            <v>12</v>
          </cell>
        </row>
        <row r="29">
          <cell r="A29" t="str">
            <v>0015A00002RZWbXQAX</v>
          </cell>
          <cell r="B29" t="str">
            <v>Timberview Middle</v>
          </cell>
          <cell r="C29">
            <v>12</v>
          </cell>
          <cell r="T29">
            <v>12</v>
          </cell>
        </row>
        <row r="30">
          <cell r="A30" t="str">
            <v>0015A00002RZeYvQAL</v>
          </cell>
          <cell r="B30" t="str">
            <v>Upland Heights EL</v>
          </cell>
          <cell r="C30">
            <v>12</v>
          </cell>
          <cell r="T30">
            <v>12</v>
          </cell>
        </row>
        <row r="31">
          <cell r="A31" t="str">
            <v>0015A00002RZrB5QAL</v>
          </cell>
          <cell r="B31" t="str">
            <v>Bear Creek EL</v>
          </cell>
          <cell r="C31">
            <v>12</v>
          </cell>
          <cell r="T31">
            <v>12</v>
          </cell>
        </row>
        <row r="32">
          <cell r="A32" t="str">
            <v>0015A00002Ra0sRQAR</v>
          </cell>
          <cell r="B32" t="str">
            <v>Park Glen EL</v>
          </cell>
          <cell r="C32">
            <v>12</v>
          </cell>
          <cell r="T32">
            <v>12</v>
          </cell>
        </row>
        <row r="33">
          <cell r="A33" t="str">
            <v>0015A00002RZt0CQAT</v>
          </cell>
          <cell r="B33" t="str">
            <v>Hidden Lakes EL</v>
          </cell>
          <cell r="C33">
            <v>11</v>
          </cell>
          <cell r="T33">
            <v>11</v>
          </cell>
        </row>
        <row r="34">
          <cell r="A34" t="str">
            <v>0015A00002Ra5KMQAZ</v>
          </cell>
          <cell r="B34" t="str">
            <v>Shady Grove EL</v>
          </cell>
          <cell r="C34">
            <v>11</v>
          </cell>
          <cell r="T34">
            <v>11</v>
          </cell>
        </row>
        <row r="35">
          <cell r="A35" t="str">
            <v>0015A00002Ra03OQAR</v>
          </cell>
          <cell r="B35" t="str">
            <v>Colleyville EL</v>
          </cell>
          <cell r="C35">
            <v>11</v>
          </cell>
          <cell r="T35">
            <v>11</v>
          </cell>
        </row>
        <row r="36">
          <cell r="A36" t="str">
            <v>0015A00002RZxg6QAD</v>
          </cell>
          <cell r="B36" t="str">
            <v>Little EL</v>
          </cell>
          <cell r="C36">
            <v>10</v>
          </cell>
          <cell r="T36">
            <v>10</v>
          </cell>
        </row>
        <row r="37">
          <cell r="A37" t="str">
            <v>0015A00002Ra5zXQAR</v>
          </cell>
          <cell r="B37" t="str">
            <v>Peach EL</v>
          </cell>
          <cell r="C37">
            <v>10</v>
          </cell>
          <cell r="T37">
            <v>10</v>
          </cell>
        </row>
        <row r="38">
          <cell r="A38" t="str">
            <v>0015A00002RZxkiQAD</v>
          </cell>
          <cell r="B38" t="str">
            <v>Home School</v>
          </cell>
          <cell r="C38">
            <v>10</v>
          </cell>
          <cell r="T38">
            <v>10</v>
          </cell>
        </row>
        <row r="39">
          <cell r="A39" t="str">
            <v>0015A00002Ra7BzQAJ</v>
          </cell>
          <cell r="B39" t="str">
            <v>Trinity Valley School</v>
          </cell>
          <cell r="C39">
            <v>10</v>
          </cell>
          <cell r="T39">
            <v>10</v>
          </cell>
        </row>
        <row r="40">
          <cell r="A40" t="str">
            <v>0015A00002Ra7lxQAB</v>
          </cell>
          <cell r="B40" t="str">
            <v>Taylor EL</v>
          </cell>
          <cell r="C40">
            <v>9</v>
          </cell>
          <cell r="T40">
            <v>9</v>
          </cell>
        </row>
        <row r="41">
          <cell r="A41" t="str">
            <v>0015A00002RZqqAQAT</v>
          </cell>
          <cell r="B41" t="str">
            <v>Trinity Lakes EL</v>
          </cell>
          <cell r="C41">
            <v>9</v>
          </cell>
          <cell r="T41">
            <v>9</v>
          </cell>
        </row>
        <row r="42">
          <cell r="A42" t="str">
            <v>0015A00002RZpsOQAT</v>
          </cell>
          <cell r="B42" t="str">
            <v>Woodland Springs EL</v>
          </cell>
          <cell r="C42">
            <v>9</v>
          </cell>
          <cell r="T42">
            <v>9</v>
          </cell>
        </row>
        <row r="43">
          <cell r="A43" t="str">
            <v>0015A00002RZiQ3QAL</v>
          </cell>
          <cell r="B43" t="str">
            <v>Glen Rose EL</v>
          </cell>
          <cell r="C43">
            <v>9</v>
          </cell>
          <cell r="T43">
            <v>9</v>
          </cell>
        </row>
        <row r="44">
          <cell r="A44" t="str">
            <v>0015A00002Ra60zQAB</v>
          </cell>
          <cell r="B44" t="str">
            <v>Vista Ridge Middle</v>
          </cell>
          <cell r="C44">
            <v>9</v>
          </cell>
          <cell r="T44">
            <v>9</v>
          </cell>
        </row>
        <row r="45">
          <cell r="A45" t="str">
            <v>0015A00002RZeIhQAL</v>
          </cell>
          <cell r="B45" t="str">
            <v>Chisholm Trail H S</v>
          </cell>
          <cell r="C45">
            <v>9</v>
          </cell>
          <cell r="T45">
            <v>9</v>
          </cell>
        </row>
        <row r="46">
          <cell r="A46" t="str">
            <v>0015A00002RZoaNQAT</v>
          </cell>
          <cell r="B46" t="str">
            <v>Meadow Creek EL</v>
          </cell>
          <cell r="C46">
            <v>8</v>
          </cell>
          <cell r="T46">
            <v>8</v>
          </cell>
        </row>
        <row r="47">
          <cell r="A47" t="str">
            <v>0015A00002Ra5YyQAJ</v>
          </cell>
          <cell r="B47" t="str">
            <v>Mound EL</v>
          </cell>
          <cell r="C47">
            <v>8</v>
          </cell>
          <cell r="T47">
            <v>8</v>
          </cell>
        </row>
        <row r="48">
          <cell r="A48" t="str">
            <v>0015A00002RZtqcQAD</v>
          </cell>
          <cell r="B48" t="str">
            <v>Willie Brown Academy</v>
          </cell>
          <cell r="C48">
            <v>8</v>
          </cell>
          <cell r="T48">
            <v>8</v>
          </cell>
        </row>
        <row r="49">
          <cell r="A49" t="str">
            <v>0015A00002RZtquQAD</v>
          </cell>
          <cell r="B49" t="str">
            <v>Willis Lane EL</v>
          </cell>
          <cell r="C49">
            <v>8</v>
          </cell>
          <cell r="T49">
            <v>8</v>
          </cell>
        </row>
        <row r="50">
          <cell r="A50" t="str">
            <v>0015A00002RZnfOQAT</v>
          </cell>
          <cell r="B50" t="str">
            <v>Martin H S</v>
          </cell>
          <cell r="C50">
            <v>8</v>
          </cell>
          <cell r="T50">
            <v>8</v>
          </cell>
        </row>
        <row r="51">
          <cell r="A51" t="str">
            <v>0015A00002RZi5zQAD</v>
          </cell>
          <cell r="B51" t="str">
            <v>W A Porter EL</v>
          </cell>
          <cell r="C51">
            <v>8</v>
          </cell>
          <cell r="T51">
            <v>8</v>
          </cell>
        </row>
        <row r="52">
          <cell r="A52" t="str">
            <v>0015A00002RZyQ3QAL</v>
          </cell>
          <cell r="B52" t="str">
            <v>Dunn EL</v>
          </cell>
          <cell r="C52">
            <v>8</v>
          </cell>
          <cell r="T52">
            <v>8</v>
          </cell>
        </row>
        <row r="53">
          <cell r="A53" t="str">
            <v>0015A00002RZpBOQA1</v>
          </cell>
          <cell r="B53" t="str">
            <v>Heritage EL</v>
          </cell>
          <cell r="C53">
            <v>8</v>
          </cell>
          <cell r="T53">
            <v>8</v>
          </cell>
        </row>
        <row r="54">
          <cell r="A54" t="str">
            <v>0015A00002RZVLSQA5</v>
          </cell>
          <cell r="B54" t="str">
            <v>Northwest H S</v>
          </cell>
          <cell r="C54">
            <v>8</v>
          </cell>
          <cell r="T54">
            <v>8</v>
          </cell>
        </row>
        <row r="55">
          <cell r="A55" t="str">
            <v>0015A00002RZqgWQAT</v>
          </cell>
          <cell r="B55" t="str">
            <v>Eubanks Int</v>
          </cell>
          <cell r="C55">
            <v>8</v>
          </cell>
          <cell r="T55">
            <v>8</v>
          </cell>
        </row>
        <row r="56">
          <cell r="A56" t="str">
            <v>0015A00002RZtYYQA1</v>
          </cell>
          <cell r="B56" t="str">
            <v>Liberty EL</v>
          </cell>
          <cell r="C56">
            <v>8</v>
          </cell>
          <cell r="T56">
            <v>8</v>
          </cell>
        </row>
        <row r="57">
          <cell r="A57" t="str">
            <v>0016e00002vOEEDAA4</v>
          </cell>
          <cell r="B57" t="str">
            <v>June W Davis EL</v>
          </cell>
          <cell r="C57">
            <v>8</v>
          </cell>
          <cell r="T57">
            <v>8</v>
          </cell>
        </row>
        <row r="58">
          <cell r="A58" t="str">
            <v>0015A00002Ra5zVQAR</v>
          </cell>
          <cell r="B58" t="str">
            <v>Mcnutt EL</v>
          </cell>
          <cell r="C58">
            <v>8</v>
          </cell>
          <cell r="T58">
            <v>8</v>
          </cell>
        </row>
        <row r="59">
          <cell r="A59" t="str">
            <v>0015A00002RZXDcQAP</v>
          </cell>
          <cell r="B59" t="str">
            <v>Abilene H S</v>
          </cell>
          <cell r="C59">
            <v>7</v>
          </cell>
          <cell r="T59">
            <v>7</v>
          </cell>
        </row>
        <row r="60">
          <cell r="A60" t="str">
            <v>0015A00002RZzWTQA1</v>
          </cell>
          <cell r="B60" t="str">
            <v>Blue Haze EL</v>
          </cell>
          <cell r="C60">
            <v>7</v>
          </cell>
          <cell r="T60">
            <v>7</v>
          </cell>
        </row>
        <row r="61">
          <cell r="A61" t="str">
            <v>0016e00002xcIR7AAM</v>
          </cell>
          <cell r="B61" t="str">
            <v>The Oakridge School</v>
          </cell>
          <cell r="C61">
            <v>7</v>
          </cell>
          <cell r="T61">
            <v>7</v>
          </cell>
        </row>
        <row r="62">
          <cell r="A62" t="str">
            <v>0015A00002RZyqzQAD</v>
          </cell>
          <cell r="B62" t="str">
            <v>Wayside Middle</v>
          </cell>
          <cell r="C62">
            <v>7</v>
          </cell>
          <cell r="T62">
            <v>7</v>
          </cell>
        </row>
        <row r="63">
          <cell r="A63" t="str">
            <v>0015A00002Ra6e1QAB</v>
          </cell>
          <cell r="B63" t="str">
            <v>Peaster EL</v>
          </cell>
          <cell r="C63">
            <v>7</v>
          </cell>
          <cell r="T63">
            <v>7</v>
          </cell>
        </row>
        <row r="64">
          <cell r="A64" t="str">
            <v>0015A00002RZtQJQA1</v>
          </cell>
          <cell r="B64" t="str">
            <v>High Country EL</v>
          </cell>
          <cell r="C64">
            <v>7</v>
          </cell>
          <cell r="T64">
            <v>7</v>
          </cell>
        </row>
        <row r="65">
          <cell r="A65" t="str">
            <v>0015A00002RZctNQAT</v>
          </cell>
          <cell r="B65" t="str">
            <v>Independence EL</v>
          </cell>
          <cell r="C65">
            <v>7</v>
          </cell>
          <cell r="T65">
            <v>7</v>
          </cell>
        </row>
        <row r="66">
          <cell r="A66" t="str">
            <v>0015A00002RZwNjQAL</v>
          </cell>
          <cell r="B66" t="str">
            <v>Lubbock-cooper South EL</v>
          </cell>
          <cell r="C66">
            <v>7</v>
          </cell>
          <cell r="T66">
            <v>7</v>
          </cell>
        </row>
        <row r="67">
          <cell r="A67" t="str">
            <v>0015A00002RZl2SQAT</v>
          </cell>
          <cell r="B67" t="str">
            <v>Arlington Classics Academy -intermediate</v>
          </cell>
          <cell r="C67">
            <v>7</v>
          </cell>
          <cell r="T67">
            <v>7</v>
          </cell>
        </row>
        <row r="68">
          <cell r="A68" t="str">
            <v>0015A00002RZxkkQAD</v>
          </cell>
          <cell r="B68" t="str">
            <v>St Rita's Catholic School</v>
          </cell>
          <cell r="C68">
            <v>7</v>
          </cell>
          <cell r="T68">
            <v>7</v>
          </cell>
        </row>
        <row r="69">
          <cell r="A69" t="str">
            <v>0015A00002RZvvZQAT</v>
          </cell>
          <cell r="B69" t="str">
            <v>Freedom EL</v>
          </cell>
          <cell r="C69">
            <v>7</v>
          </cell>
          <cell r="T69">
            <v>7</v>
          </cell>
        </row>
        <row r="70">
          <cell r="A70" t="str">
            <v>0015A00002Ra6LSQAZ</v>
          </cell>
          <cell r="B70" t="str">
            <v>Academy At Nola Dunn</v>
          </cell>
          <cell r="C70">
            <v>7</v>
          </cell>
          <cell r="T70">
            <v>7</v>
          </cell>
        </row>
        <row r="71">
          <cell r="A71" t="str">
            <v>0015A00002RZnuaQAD</v>
          </cell>
          <cell r="B71" t="str">
            <v>Wilshire EL</v>
          </cell>
          <cell r="C71">
            <v>7</v>
          </cell>
          <cell r="T71">
            <v>7</v>
          </cell>
        </row>
        <row r="72">
          <cell r="A72" t="str">
            <v>0015A00002RZgYlQAL</v>
          </cell>
          <cell r="B72" t="str">
            <v>Ann Brock El At Oak Grove</v>
          </cell>
          <cell r="C72">
            <v>7</v>
          </cell>
          <cell r="T72">
            <v>7</v>
          </cell>
        </row>
        <row r="73">
          <cell r="A73" t="str">
            <v>0015A00002RZz3ZQAT</v>
          </cell>
          <cell r="B73" t="str">
            <v>North Riverside EL</v>
          </cell>
          <cell r="C73">
            <v>7</v>
          </cell>
          <cell r="T73">
            <v>7</v>
          </cell>
        </row>
        <row r="74">
          <cell r="A74" t="str">
            <v>0015A00002RZyAqQAL</v>
          </cell>
          <cell r="B74" t="str">
            <v>Carroll EL</v>
          </cell>
          <cell r="C74">
            <v>7</v>
          </cell>
          <cell r="T74">
            <v>7</v>
          </cell>
        </row>
        <row r="75">
          <cell r="A75" t="str">
            <v>0015A00002Ra69BQAR</v>
          </cell>
          <cell r="B75" t="str">
            <v>The Montessori Academy Of Arlington Inc</v>
          </cell>
          <cell r="C75">
            <v>7</v>
          </cell>
          <cell r="T75">
            <v>7</v>
          </cell>
        </row>
        <row r="76">
          <cell r="A76" t="str">
            <v>0015A00002RZZwoQAH</v>
          </cell>
          <cell r="B76" t="str">
            <v>Jack D Johnson EL</v>
          </cell>
          <cell r="C76">
            <v>7</v>
          </cell>
          <cell r="T76">
            <v>7</v>
          </cell>
        </row>
        <row r="77">
          <cell r="A77" t="str">
            <v>0015A00002RZgV5QAL</v>
          </cell>
          <cell r="B77" t="str">
            <v>Ridgeview EL</v>
          </cell>
          <cell r="C77">
            <v>7</v>
          </cell>
          <cell r="T77">
            <v>7</v>
          </cell>
        </row>
        <row r="78">
          <cell r="A78" t="str">
            <v>0015A00002RZWIlQAP</v>
          </cell>
          <cell r="B78" t="str">
            <v>Lake Pointe EL</v>
          </cell>
          <cell r="C78">
            <v>7</v>
          </cell>
          <cell r="T78">
            <v>7</v>
          </cell>
        </row>
        <row r="79">
          <cell r="A79" t="str">
            <v>0015A00002RZnWUQA1</v>
          </cell>
          <cell r="B79" t="str">
            <v>Hillwood Middle</v>
          </cell>
          <cell r="C79">
            <v>7</v>
          </cell>
          <cell r="T79">
            <v>7</v>
          </cell>
        </row>
        <row r="80">
          <cell r="A80" t="str">
            <v>0015A00002RZzOdQAL</v>
          </cell>
          <cell r="B80" t="str">
            <v>Boswell H S</v>
          </cell>
          <cell r="C80">
            <v>7</v>
          </cell>
          <cell r="T80">
            <v>7</v>
          </cell>
        </row>
        <row r="81">
          <cell r="A81" t="str">
            <v>0015A00002RZtCWQA1</v>
          </cell>
          <cell r="B81" t="str">
            <v>Eagle Mountain EL</v>
          </cell>
          <cell r="C81">
            <v>7</v>
          </cell>
          <cell r="T81">
            <v>7</v>
          </cell>
        </row>
        <row r="82">
          <cell r="A82" t="str">
            <v>0015A00002RZqKuQAL</v>
          </cell>
          <cell r="B82" t="str">
            <v>Westlake Academy</v>
          </cell>
          <cell r="C82">
            <v>6</v>
          </cell>
          <cell r="T82">
            <v>6</v>
          </cell>
        </row>
        <row r="83">
          <cell r="A83" t="str">
            <v>0015A00002RZW1cQAH</v>
          </cell>
          <cell r="B83" t="str">
            <v>Coder EL</v>
          </cell>
          <cell r="C83">
            <v>6</v>
          </cell>
          <cell r="T83">
            <v>6</v>
          </cell>
        </row>
        <row r="84">
          <cell r="A84" t="str">
            <v>0015A00002RZsSxQAL</v>
          </cell>
          <cell r="B84" t="str">
            <v>School Not Found</v>
          </cell>
          <cell r="C84">
            <v>6</v>
          </cell>
          <cell r="T84">
            <v>6</v>
          </cell>
        </row>
        <row r="85">
          <cell r="A85" t="str">
            <v>0015A00002RZd5HQAT</v>
          </cell>
          <cell r="B85" t="str">
            <v>Vandagriff EL</v>
          </cell>
          <cell r="C85">
            <v>6</v>
          </cell>
          <cell r="T85">
            <v>6</v>
          </cell>
        </row>
        <row r="86">
          <cell r="A86" t="str">
            <v>0015A00002RZVv1QAH</v>
          </cell>
          <cell r="B86" t="str">
            <v>Legacy EL</v>
          </cell>
          <cell r="C86">
            <v>6</v>
          </cell>
          <cell r="T86">
            <v>6</v>
          </cell>
        </row>
        <row r="87">
          <cell r="A87" t="str">
            <v>0015A00002RZcRXQA1</v>
          </cell>
          <cell r="B87" t="str">
            <v>Mccall EL</v>
          </cell>
          <cell r="C87">
            <v>6</v>
          </cell>
          <cell r="T87">
            <v>6</v>
          </cell>
        </row>
        <row r="88">
          <cell r="A88" t="str">
            <v>0015A00002RZW7jQAH</v>
          </cell>
          <cell r="B88" t="str">
            <v>Prairie Vista</v>
          </cell>
          <cell r="C88">
            <v>6</v>
          </cell>
          <cell r="T88">
            <v>6</v>
          </cell>
        </row>
        <row r="89">
          <cell r="A89" t="str">
            <v>0015A00002Ra1w3QAB</v>
          </cell>
          <cell r="B89" t="str">
            <v>South Georgia EL</v>
          </cell>
          <cell r="C89">
            <v>6</v>
          </cell>
          <cell r="T89">
            <v>6</v>
          </cell>
        </row>
        <row r="90">
          <cell r="A90" t="str">
            <v>0015A00002RZgUDQA1</v>
          </cell>
          <cell r="B90" t="str">
            <v>Ridgecrest EL</v>
          </cell>
          <cell r="C90">
            <v>6</v>
          </cell>
          <cell r="T90">
            <v>6</v>
          </cell>
        </row>
        <row r="91">
          <cell r="A91" t="str">
            <v>0015A00002RZnOnQAL</v>
          </cell>
          <cell r="B91" t="str">
            <v>Wood EL</v>
          </cell>
          <cell r="C91">
            <v>6</v>
          </cell>
          <cell r="T91">
            <v>6</v>
          </cell>
        </row>
        <row r="92">
          <cell r="A92" t="str">
            <v>0015A00002RZYmpQAH</v>
          </cell>
          <cell r="B92" t="str">
            <v>Ward EL</v>
          </cell>
          <cell r="C92">
            <v>6</v>
          </cell>
          <cell r="T92">
            <v>6</v>
          </cell>
        </row>
        <row r="93">
          <cell r="A93" t="str">
            <v>0016e000030bA20AAE</v>
          </cell>
          <cell r="B93" t="str">
            <v>STEM Academy at Enis Elementary</v>
          </cell>
          <cell r="C93">
            <v>6</v>
          </cell>
          <cell r="T93">
            <v>6</v>
          </cell>
        </row>
        <row r="94">
          <cell r="A94" t="str">
            <v>0015A00002Ra5wmQAB</v>
          </cell>
          <cell r="B94" t="str">
            <v>Smithfield Middle</v>
          </cell>
          <cell r="C94">
            <v>6</v>
          </cell>
          <cell r="T94">
            <v>6</v>
          </cell>
        </row>
        <row r="95">
          <cell r="A95" t="str">
            <v>0015A00002RZgW0QAL</v>
          </cell>
          <cell r="B95" t="str">
            <v>Ridglea Hills EL</v>
          </cell>
          <cell r="C95">
            <v>6</v>
          </cell>
          <cell r="T95">
            <v>6</v>
          </cell>
        </row>
        <row r="96">
          <cell r="A96" t="str">
            <v>0015A00002RZpBQQA1</v>
          </cell>
          <cell r="B96" t="str">
            <v>Heritage EL</v>
          </cell>
          <cell r="C96">
            <v>6</v>
          </cell>
          <cell r="T96">
            <v>6</v>
          </cell>
        </row>
        <row r="97">
          <cell r="A97" t="str">
            <v>0015A00002RZiIIQA1</v>
          </cell>
          <cell r="B97" t="str">
            <v>Bess Race EL</v>
          </cell>
          <cell r="C97">
            <v>6</v>
          </cell>
          <cell r="T97">
            <v>6</v>
          </cell>
        </row>
        <row r="98">
          <cell r="A98" t="str">
            <v>0015A00002RZag9QAD</v>
          </cell>
          <cell r="B98" t="str">
            <v>Saginaw H S</v>
          </cell>
          <cell r="C98">
            <v>6</v>
          </cell>
          <cell r="T98">
            <v>6</v>
          </cell>
        </row>
        <row r="99">
          <cell r="A99" t="str">
            <v>0015A00002RZfqeQAD</v>
          </cell>
          <cell r="B99" t="str">
            <v>Rider H S</v>
          </cell>
          <cell r="C99">
            <v>6</v>
          </cell>
          <cell r="T99">
            <v>6</v>
          </cell>
        </row>
        <row r="100">
          <cell r="A100" t="str">
            <v>0015A00002RZrBFQA1</v>
          </cell>
          <cell r="B100" t="str">
            <v>Bear Creek Int</v>
          </cell>
          <cell r="C100">
            <v>6</v>
          </cell>
          <cell r="T100">
            <v>6</v>
          </cell>
        </row>
        <row r="101">
          <cell r="A101" t="str">
            <v>0015A00002RZYYFQA5</v>
          </cell>
          <cell r="B101" t="str">
            <v>J L Boren EL</v>
          </cell>
          <cell r="C101">
            <v>6</v>
          </cell>
          <cell r="T101">
            <v>6</v>
          </cell>
        </row>
        <row r="102">
          <cell r="A102" t="str">
            <v>0015A00002RZWtqQAH</v>
          </cell>
          <cell r="B102" t="str">
            <v>John And Lynn Brawner EL</v>
          </cell>
          <cell r="C102">
            <v>6</v>
          </cell>
          <cell r="T102">
            <v>6</v>
          </cell>
        </row>
        <row r="103">
          <cell r="A103" t="str">
            <v>0015A00002RZgmaQAD</v>
          </cell>
          <cell r="B103" t="str">
            <v>Spring Garden EL</v>
          </cell>
          <cell r="C103">
            <v>6</v>
          </cell>
          <cell r="T103">
            <v>6</v>
          </cell>
        </row>
        <row r="104">
          <cell r="A104" t="str">
            <v>0015A00002RZxUWQA1</v>
          </cell>
          <cell r="B104" t="str">
            <v>Donna Shepard Academy</v>
          </cell>
          <cell r="C104">
            <v>6</v>
          </cell>
          <cell r="T104">
            <v>6</v>
          </cell>
        </row>
        <row r="105">
          <cell r="A105" t="str">
            <v>0015A00002Ra3KmQAJ</v>
          </cell>
          <cell r="B105" t="str">
            <v>Silver Lake EL</v>
          </cell>
          <cell r="C105">
            <v>6</v>
          </cell>
          <cell r="T105">
            <v>6</v>
          </cell>
        </row>
        <row r="106">
          <cell r="A106" t="str">
            <v>0015A00002RZlHYQA1</v>
          </cell>
          <cell r="B106" t="str">
            <v>Academy of the Arts at Bransom</v>
          </cell>
          <cell r="C106">
            <v>6</v>
          </cell>
          <cell r="T106">
            <v>6</v>
          </cell>
        </row>
        <row r="107">
          <cell r="A107" t="str">
            <v>0015A00002RZa5yQAD</v>
          </cell>
          <cell r="B107" t="str">
            <v>Bluebonnet EL</v>
          </cell>
          <cell r="C107">
            <v>6</v>
          </cell>
          <cell r="T107">
            <v>6</v>
          </cell>
        </row>
        <row r="108">
          <cell r="A108" t="str">
            <v>0015A00002RZytwQAD</v>
          </cell>
          <cell r="B108" t="str">
            <v>North Ridge EL</v>
          </cell>
          <cell r="C108">
            <v>6</v>
          </cell>
          <cell r="T108">
            <v>6</v>
          </cell>
        </row>
        <row r="109">
          <cell r="A109" t="str">
            <v>0015A00002Ra0ASQAZ</v>
          </cell>
          <cell r="B109" t="str">
            <v>Creekview Middle</v>
          </cell>
          <cell r="C109">
            <v>6</v>
          </cell>
          <cell r="T109">
            <v>6</v>
          </cell>
        </row>
        <row r="110">
          <cell r="A110" t="str">
            <v>0015A00002RZxUUQA1</v>
          </cell>
          <cell r="B110" t="str">
            <v>Donna Park</v>
          </cell>
          <cell r="C110">
            <v>6</v>
          </cell>
          <cell r="T110">
            <v>6</v>
          </cell>
        </row>
        <row r="111">
          <cell r="A111" t="str">
            <v>0015A00002RZXgCQAX</v>
          </cell>
          <cell r="B111" t="str">
            <v>Dyess EL</v>
          </cell>
          <cell r="C111">
            <v>6</v>
          </cell>
          <cell r="T111">
            <v>6</v>
          </cell>
        </row>
        <row r="112">
          <cell r="A112" t="str">
            <v>0016e00002vOEFhAAO</v>
          </cell>
          <cell r="B112" t="str">
            <v>Charlene Mckinzey Middle</v>
          </cell>
          <cell r="C112">
            <v>6</v>
          </cell>
          <cell r="T112">
            <v>6</v>
          </cell>
        </row>
        <row r="113">
          <cell r="A113" t="str">
            <v>0015A00002Ra62MQAR</v>
          </cell>
          <cell r="B113" t="str">
            <v>Sanford-fritch EL</v>
          </cell>
          <cell r="C113">
            <v>6</v>
          </cell>
          <cell r="T113">
            <v>6</v>
          </cell>
        </row>
        <row r="114">
          <cell r="A114" t="str">
            <v>0015A00002RZcR4QAL</v>
          </cell>
          <cell r="B114" t="str">
            <v>Mary Jo Sheppard EL</v>
          </cell>
          <cell r="C114">
            <v>6</v>
          </cell>
          <cell r="T114">
            <v>6</v>
          </cell>
        </row>
        <row r="115">
          <cell r="A115" t="str">
            <v>0015A00002Ra5XzQAJ</v>
          </cell>
          <cell r="B115" t="str">
            <v>Shallowater Int</v>
          </cell>
          <cell r="C115">
            <v>6</v>
          </cell>
          <cell r="T115">
            <v>6</v>
          </cell>
        </row>
        <row r="116">
          <cell r="A116" t="str">
            <v>0015A00002RZvf2QAD</v>
          </cell>
          <cell r="B116" t="str">
            <v>Miller EL</v>
          </cell>
          <cell r="C116">
            <v>6</v>
          </cell>
          <cell r="T116">
            <v>6</v>
          </cell>
        </row>
        <row r="117">
          <cell r="A117" t="str">
            <v>0015A00002RZgM1QAL</v>
          </cell>
          <cell r="B117" t="str">
            <v>Nettie Baccus EL</v>
          </cell>
          <cell r="C117">
            <v>6</v>
          </cell>
          <cell r="T117">
            <v>6</v>
          </cell>
        </row>
        <row r="118">
          <cell r="A118" t="str">
            <v>0016e00003BJSvuAAH</v>
          </cell>
          <cell r="B118" t="str">
            <v>BASIS Benbrook</v>
          </cell>
          <cell r="C118">
            <v>6</v>
          </cell>
          <cell r="T118">
            <v>6</v>
          </cell>
        </row>
        <row r="119">
          <cell r="A119" t="str">
            <v>0015A00002RZewZQAT</v>
          </cell>
          <cell r="B119" t="str">
            <v>Hurst J H</v>
          </cell>
          <cell r="C119">
            <v>5</v>
          </cell>
          <cell r="T119">
            <v>5</v>
          </cell>
        </row>
        <row r="120">
          <cell r="A120" t="str">
            <v>0015A00002RZbb4QAD</v>
          </cell>
          <cell r="B120" t="str">
            <v>Aledo H S</v>
          </cell>
          <cell r="C120">
            <v>5</v>
          </cell>
          <cell r="T120">
            <v>5</v>
          </cell>
        </row>
        <row r="121">
          <cell r="A121" t="str">
            <v>0015A00002Ra35pQAB</v>
          </cell>
          <cell r="B121" t="str">
            <v>Ralls EL</v>
          </cell>
          <cell r="C121">
            <v>5</v>
          </cell>
          <cell r="T121">
            <v>5</v>
          </cell>
        </row>
        <row r="122">
          <cell r="A122" t="str">
            <v>0015A00002RZeyhQAD</v>
          </cell>
          <cell r="B122" t="str">
            <v>Keller H S</v>
          </cell>
          <cell r="C122">
            <v>5</v>
          </cell>
          <cell r="T122">
            <v>5</v>
          </cell>
        </row>
        <row r="123">
          <cell r="A123" t="str">
            <v>0015A00002RZqkjQAD</v>
          </cell>
          <cell r="B123" t="str">
            <v>Bayless EL</v>
          </cell>
          <cell r="C123">
            <v>5</v>
          </cell>
          <cell r="T123">
            <v>5</v>
          </cell>
        </row>
        <row r="124">
          <cell r="A124" t="str">
            <v>0015A00002Ra0SPQAZ</v>
          </cell>
          <cell r="B124" t="str">
            <v>Comanche Springs EL</v>
          </cell>
          <cell r="C124">
            <v>5</v>
          </cell>
          <cell r="T124">
            <v>5</v>
          </cell>
        </row>
        <row r="125">
          <cell r="A125" t="str">
            <v>0015A00002RZnFMQA1</v>
          </cell>
          <cell r="B125" t="str">
            <v>Springtown EL</v>
          </cell>
          <cell r="C125">
            <v>5</v>
          </cell>
          <cell r="T125">
            <v>5</v>
          </cell>
        </row>
        <row r="126">
          <cell r="A126" t="str">
            <v>0015A00002Ra3q6QAB</v>
          </cell>
          <cell r="B126" t="str">
            <v>Old Union EL</v>
          </cell>
          <cell r="C126">
            <v>5</v>
          </cell>
          <cell r="T126">
            <v>5</v>
          </cell>
        </row>
        <row r="127">
          <cell r="A127" t="str">
            <v>0015A00002RZV0uQAH</v>
          </cell>
          <cell r="B127" t="str">
            <v>Poolville EL</v>
          </cell>
          <cell r="C127">
            <v>5</v>
          </cell>
          <cell r="T127">
            <v>5</v>
          </cell>
        </row>
        <row r="128">
          <cell r="A128" t="str">
            <v>0015A00002RZgEeQAL</v>
          </cell>
          <cell r="B128" t="str">
            <v>Gene Howe EL</v>
          </cell>
          <cell r="C128">
            <v>5</v>
          </cell>
          <cell r="T128">
            <v>5</v>
          </cell>
        </row>
        <row r="129">
          <cell r="A129" t="str">
            <v>0015A00002RZs2nQAD</v>
          </cell>
          <cell r="B129" t="str">
            <v>Bedford Heights EL</v>
          </cell>
          <cell r="C129">
            <v>5</v>
          </cell>
          <cell r="T129">
            <v>5</v>
          </cell>
        </row>
        <row r="130">
          <cell r="A130" t="str">
            <v>0015A00002RZWbPQAX</v>
          </cell>
          <cell r="B130" t="str">
            <v>Timberline EL</v>
          </cell>
          <cell r="C130">
            <v>5</v>
          </cell>
          <cell r="T130">
            <v>5</v>
          </cell>
        </row>
        <row r="131">
          <cell r="A131" t="str">
            <v>0015A00002RZoBxQAL</v>
          </cell>
          <cell r="B131" t="str">
            <v>Siebert EL</v>
          </cell>
          <cell r="C131">
            <v>5</v>
          </cell>
          <cell r="T131">
            <v>5</v>
          </cell>
        </row>
        <row r="132">
          <cell r="A132" t="str">
            <v>0015A00002Ra6mOQAR</v>
          </cell>
          <cell r="B132" t="str">
            <v>Treetops School International</v>
          </cell>
          <cell r="C132">
            <v>5</v>
          </cell>
          <cell r="T132">
            <v>5</v>
          </cell>
        </row>
        <row r="133">
          <cell r="A133" t="str">
            <v>0015A00002RZnx2QAD</v>
          </cell>
          <cell r="B133" t="str">
            <v>Wylie West Int</v>
          </cell>
          <cell r="C133">
            <v>5</v>
          </cell>
          <cell r="T133">
            <v>5</v>
          </cell>
        </row>
        <row r="134">
          <cell r="A134" t="str">
            <v>0015A00002RZwCmQAL</v>
          </cell>
          <cell r="B134" t="str">
            <v>Westwind EL</v>
          </cell>
          <cell r="C134">
            <v>5</v>
          </cell>
          <cell r="T134">
            <v>5</v>
          </cell>
        </row>
        <row r="135">
          <cell r="A135" t="str">
            <v>0015A00002RZyCtQAL</v>
          </cell>
          <cell r="B135" t="str">
            <v>Callisburg EL</v>
          </cell>
          <cell r="C135">
            <v>5</v>
          </cell>
          <cell r="T135">
            <v>5</v>
          </cell>
        </row>
        <row r="136">
          <cell r="A136" t="str">
            <v>0015A00002Ra5Y0QAJ</v>
          </cell>
          <cell r="B136" t="str">
            <v>Shallowater Middle</v>
          </cell>
          <cell r="C136">
            <v>5</v>
          </cell>
          <cell r="T136">
            <v>5</v>
          </cell>
        </row>
        <row r="137">
          <cell r="A137" t="str">
            <v>0015A00002RZod2QAD</v>
          </cell>
          <cell r="B137" t="str">
            <v>Martinez EL</v>
          </cell>
          <cell r="C137">
            <v>5</v>
          </cell>
          <cell r="T137">
            <v>5</v>
          </cell>
        </row>
        <row r="138">
          <cell r="A138" t="str">
            <v>0015A00002RZYB5QAP</v>
          </cell>
          <cell r="B138" t="str">
            <v>Central J H</v>
          </cell>
          <cell r="C138">
            <v>5</v>
          </cell>
          <cell r="T138">
            <v>5</v>
          </cell>
        </row>
        <row r="139">
          <cell r="A139" t="str">
            <v>0015A00002RZix4QAD</v>
          </cell>
          <cell r="B139" t="str">
            <v>Stuard EL</v>
          </cell>
          <cell r="C139">
            <v>5</v>
          </cell>
          <cell r="T139">
            <v>5</v>
          </cell>
        </row>
        <row r="140">
          <cell r="A140" t="str">
            <v>0015A00002RZWvEQAX</v>
          </cell>
          <cell r="B140" t="str">
            <v>Dove EL</v>
          </cell>
          <cell r="C140">
            <v>5</v>
          </cell>
          <cell r="T140">
            <v>5</v>
          </cell>
        </row>
        <row r="141">
          <cell r="A141" t="str">
            <v>0015A00002RZj4QQAT</v>
          </cell>
          <cell r="B141" t="str">
            <v>Olsen Park EL</v>
          </cell>
          <cell r="C141">
            <v>5</v>
          </cell>
          <cell r="T141">
            <v>5</v>
          </cell>
        </row>
        <row r="142">
          <cell r="A142" t="str">
            <v>0016e00002vOEFiAAO</v>
          </cell>
          <cell r="B142" t="str">
            <v>Alma Martinez Int</v>
          </cell>
          <cell r="C142">
            <v>5</v>
          </cell>
          <cell r="T142">
            <v>5</v>
          </cell>
        </row>
        <row r="143">
          <cell r="A143" t="str">
            <v>0015A00002RZsndQAD</v>
          </cell>
          <cell r="B143" t="str">
            <v>Ditto EL</v>
          </cell>
          <cell r="C143">
            <v>5</v>
          </cell>
          <cell r="T143">
            <v>5</v>
          </cell>
        </row>
        <row r="144">
          <cell r="A144" t="str">
            <v>0015A00002Ra4ddQAB</v>
          </cell>
          <cell r="B144" t="str">
            <v>Roberta Tipps Academy</v>
          </cell>
          <cell r="C144">
            <v>5</v>
          </cell>
          <cell r="T144">
            <v>5</v>
          </cell>
        </row>
        <row r="145">
          <cell r="A145" t="str">
            <v>0015A00002RZzKVQA1</v>
          </cell>
          <cell r="B145" t="str">
            <v>Borger H S</v>
          </cell>
          <cell r="C145">
            <v>5</v>
          </cell>
          <cell r="T145">
            <v>5</v>
          </cell>
        </row>
        <row r="146">
          <cell r="A146" t="str">
            <v>0015A00002RZcIWQA1</v>
          </cell>
          <cell r="B146" t="str">
            <v>Alice Ponder EL</v>
          </cell>
          <cell r="C146">
            <v>5</v>
          </cell>
          <cell r="T146">
            <v>5</v>
          </cell>
        </row>
        <row r="147">
          <cell r="A147" t="str">
            <v>0015A00002RZxkrQAD</v>
          </cell>
          <cell r="B147" t="str">
            <v>Burkburnett H S</v>
          </cell>
          <cell r="C147">
            <v>5</v>
          </cell>
          <cell r="T147">
            <v>5</v>
          </cell>
        </row>
        <row r="148">
          <cell r="A148" t="str">
            <v>0015A00002RZjFmQAL</v>
          </cell>
          <cell r="B148" t="str">
            <v>Mansfield Lake Ridge H S</v>
          </cell>
          <cell r="C148">
            <v>5</v>
          </cell>
          <cell r="T148">
            <v>5</v>
          </cell>
        </row>
        <row r="149">
          <cell r="A149" t="str">
            <v>0015A00002RZVOKQA5</v>
          </cell>
          <cell r="B149" t="str">
            <v>Post EL</v>
          </cell>
          <cell r="C149">
            <v>5</v>
          </cell>
          <cell r="T149">
            <v>5</v>
          </cell>
        </row>
        <row r="150">
          <cell r="A150" t="str">
            <v>0015A00002RZjuyQAD</v>
          </cell>
          <cell r="B150" t="str">
            <v>R F Patterson EL</v>
          </cell>
          <cell r="C150">
            <v>5</v>
          </cell>
          <cell r="T150">
            <v>5</v>
          </cell>
        </row>
        <row r="151">
          <cell r="A151" t="str">
            <v>0015A00002RZjZVQA1</v>
          </cell>
          <cell r="B151" t="str">
            <v>Ikard EL</v>
          </cell>
          <cell r="C151">
            <v>5</v>
          </cell>
          <cell r="T151">
            <v>5</v>
          </cell>
        </row>
        <row r="152">
          <cell r="A152" t="str">
            <v>0015A00002RZVxhQAH</v>
          </cell>
          <cell r="B152" t="str">
            <v>Caprock EL</v>
          </cell>
          <cell r="C152">
            <v>5</v>
          </cell>
          <cell r="T152">
            <v>5</v>
          </cell>
        </row>
        <row r="153">
          <cell r="A153" t="str">
            <v>0015A00002RZwzPQAT</v>
          </cell>
          <cell r="B153" t="str">
            <v>Decatur H S</v>
          </cell>
          <cell r="C153">
            <v>5</v>
          </cell>
          <cell r="T153">
            <v>5</v>
          </cell>
        </row>
        <row r="154">
          <cell r="A154" t="str">
            <v>0015A00002RZnK6QAL</v>
          </cell>
          <cell r="B154" t="str">
            <v>Mcniel Middle</v>
          </cell>
          <cell r="C154">
            <v>5</v>
          </cell>
          <cell r="T154">
            <v>5</v>
          </cell>
        </row>
        <row r="155">
          <cell r="A155" t="str">
            <v>0015A00002RZjFZQA1</v>
          </cell>
          <cell r="B155" t="str">
            <v>Mansfield H S</v>
          </cell>
          <cell r="C155">
            <v>5</v>
          </cell>
          <cell r="T155">
            <v>5</v>
          </cell>
        </row>
        <row r="156">
          <cell r="A156" t="str">
            <v>0015A00002RZoL0QAL</v>
          </cell>
          <cell r="B156" t="str">
            <v>Balko ES</v>
          </cell>
          <cell r="C156">
            <v>5</v>
          </cell>
          <cell r="T156">
            <v>5</v>
          </cell>
        </row>
        <row r="157">
          <cell r="A157" t="str">
            <v>0015A00002RZl2RQAT</v>
          </cell>
          <cell r="B157" t="str">
            <v>Arlington Classics Academy - Arkansas Campus</v>
          </cell>
          <cell r="C157">
            <v>5</v>
          </cell>
          <cell r="T157">
            <v>5</v>
          </cell>
        </row>
        <row r="158">
          <cell r="A158" t="str">
            <v>0015A00002RZm1KQAT</v>
          </cell>
          <cell r="B158" t="str">
            <v>Highland Middle</v>
          </cell>
          <cell r="C158">
            <v>5</v>
          </cell>
          <cell r="T158">
            <v>5</v>
          </cell>
        </row>
        <row r="159">
          <cell r="A159" t="str">
            <v>0015A00002RZzuGQAT</v>
          </cell>
          <cell r="B159" t="str">
            <v>Daggett Montessori</v>
          </cell>
          <cell r="C159">
            <v>5</v>
          </cell>
          <cell r="T159">
            <v>5</v>
          </cell>
        </row>
        <row r="160">
          <cell r="A160" t="str">
            <v>0015A00002RZxksQAD</v>
          </cell>
          <cell r="B160" t="str">
            <v>Burkburnett Middle</v>
          </cell>
          <cell r="C160">
            <v>5</v>
          </cell>
          <cell r="T160">
            <v>5</v>
          </cell>
        </row>
        <row r="161">
          <cell r="A161" t="str">
            <v>0015A00002RZWC1QAP</v>
          </cell>
          <cell r="B161" t="str">
            <v>Janet Brockett EL</v>
          </cell>
          <cell r="C161">
            <v>5</v>
          </cell>
          <cell r="T161">
            <v>5</v>
          </cell>
        </row>
        <row r="162">
          <cell r="A162" t="str">
            <v>0015A00002RZkWSQA1</v>
          </cell>
          <cell r="B162" t="str">
            <v>John M Tidwell Middle</v>
          </cell>
          <cell r="C162">
            <v>5</v>
          </cell>
          <cell r="T162">
            <v>5</v>
          </cell>
        </row>
        <row r="163">
          <cell r="A163" t="str">
            <v>0015A00002Ra1SzQAJ</v>
          </cell>
          <cell r="B163" t="str">
            <v>Jim Ned Middle</v>
          </cell>
          <cell r="C163">
            <v>4</v>
          </cell>
          <cell r="T163">
            <v>4</v>
          </cell>
        </row>
        <row r="164">
          <cell r="A164" t="str">
            <v>0015A00002RZh7QQAT</v>
          </cell>
          <cell r="B164" t="str">
            <v>Mary Lillard I S</v>
          </cell>
          <cell r="C164">
            <v>4</v>
          </cell>
          <cell r="T164">
            <v>4</v>
          </cell>
        </row>
        <row r="165">
          <cell r="A165" t="str">
            <v>0015A00002RZxTHQA1</v>
          </cell>
          <cell r="B165" t="str">
            <v>Deer Creek EL</v>
          </cell>
          <cell r="C165">
            <v>4</v>
          </cell>
          <cell r="T165">
            <v>4</v>
          </cell>
        </row>
        <row r="166">
          <cell r="A166" t="str">
            <v>0015A00002RZZybQAH</v>
          </cell>
          <cell r="B166" t="str">
            <v>Jacksboro EL</v>
          </cell>
          <cell r="C166">
            <v>4</v>
          </cell>
          <cell r="T166">
            <v>4</v>
          </cell>
        </row>
        <row r="167">
          <cell r="A167" t="str">
            <v>0015A00002RZaiWQAT</v>
          </cell>
          <cell r="B167" t="str">
            <v>Jose Alcorta Sr EL</v>
          </cell>
          <cell r="C167">
            <v>4</v>
          </cell>
          <cell r="T167">
            <v>4</v>
          </cell>
        </row>
        <row r="168">
          <cell r="A168" t="str">
            <v>0015A00002RZwNiQAL</v>
          </cell>
          <cell r="B168" t="str">
            <v>Lubbock-cooper North EL</v>
          </cell>
          <cell r="C168">
            <v>4</v>
          </cell>
          <cell r="T168">
            <v>4</v>
          </cell>
        </row>
        <row r="169">
          <cell r="A169" t="str">
            <v>0015A00002Ra3JQQAZ</v>
          </cell>
          <cell r="B169" t="str">
            <v>Ramirez EL</v>
          </cell>
          <cell r="C169">
            <v>4</v>
          </cell>
          <cell r="T169">
            <v>4</v>
          </cell>
        </row>
        <row r="170">
          <cell r="A170" t="str">
            <v>0015A00002RZoDMQA1</v>
          </cell>
          <cell r="B170" t="str">
            <v>Smylie Wilson Middle</v>
          </cell>
          <cell r="C170">
            <v>4</v>
          </cell>
          <cell r="T170">
            <v>4</v>
          </cell>
        </row>
        <row r="171">
          <cell r="A171" t="str">
            <v>0015A00002RZiRRQA1</v>
          </cell>
          <cell r="B171" t="str">
            <v>Grapevine Middle</v>
          </cell>
          <cell r="C171">
            <v>4</v>
          </cell>
          <cell r="T171">
            <v>4</v>
          </cell>
        </row>
        <row r="172">
          <cell r="A172" t="str">
            <v>0015A00002RZyHcQAL</v>
          </cell>
          <cell r="B172" t="str">
            <v>Wester EL</v>
          </cell>
          <cell r="C172">
            <v>4</v>
          </cell>
          <cell r="T172">
            <v>4</v>
          </cell>
        </row>
        <row r="173">
          <cell r="A173" t="str">
            <v>0015A00002RZiFVQA1</v>
          </cell>
          <cell r="B173" t="str">
            <v>Bivins EL</v>
          </cell>
          <cell r="C173">
            <v>4</v>
          </cell>
          <cell r="T173">
            <v>4</v>
          </cell>
        </row>
        <row r="174">
          <cell r="A174" t="str">
            <v>0015A00002Ra5OdQAJ</v>
          </cell>
          <cell r="B174" t="str">
            <v>Leo Adams Middle</v>
          </cell>
          <cell r="C174">
            <v>4</v>
          </cell>
          <cell r="T174">
            <v>4</v>
          </cell>
        </row>
        <row r="175">
          <cell r="A175" t="str">
            <v>0015A00002Ra1qtQAB</v>
          </cell>
          <cell r="B175" t="str">
            <v>Brock EL</v>
          </cell>
          <cell r="C175">
            <v>4</v>
          </cell>
          <cell r="T175">
            <v>4</v>
          </cell>
        </row>
        <row r="176">
          <cell r="A176" t="str">
            <v>0015A00002RZq4jQAD</v>
          </cell>
          <cell r="B176" t="str">
            <v>Gateway EL</v>
          </cell>
          <cell r="C176">
            <v>4</v>
          </cell>
          <cell r="T176">
            <v>4</v>
          </cell>
        </row>
        <row r="177">
          <cell r="A177" t="str">
            <v>0015A00002RZaV9QAL</v>
          </cell>
          <cell r="B177" t="str">
            <v>North Euless EL</v>
          </cell>
          <cell r="C177">
            <v>4</v>
          </cell>
          <cell r="T177">
            <v>4</v>
          </cell>
        </row>
        <row r="178">
          <cell r="A178" t="str">
            <v>0015A00002RZqeOQAT</v>
          </cell>
          <cell r="B178" t="str">
            <v>Steam Middle</v>
          </cell>
          <cell r="C178">
            <v>4</v>
          </cell>
          <cell r="T178">
            <v>4</v>
          </cell>
        </row>
        <row r="179">
          <cell r="A179" t="str">
            <v>0015A00002RZjFnQAL</v>
          </cell>
          <cell r="B179" t="str">
            <v>Mansfield Legacy H S</v>
          </cell>
          <cell r="C179">
            <v>4</v>
          </cell>
          <cell r="T179">
            <v>4</v>
          </cell>
        </row>
        <row r="180">
          <cell r="A180" t="str">
            <v>0015A00002RZs80QAD</v>
          </cell>
          <cell r="B180" t="str">
            <v>Young EL</v>
          </cell>
          <cell r="C180">
            <v>4</v>
          </cell>
          <cell r="T180">
            <v>4</v>
          </cell>
        </row>
        <row r="181">
          <cell r="A181" t="str">
            <v>0015A00002RZoygQAD</v>
          </cell>
          <cell r="B181" t="str">
            <v>Stonegate EL</v>
          </cell>
          <cell r="C181">
            <v>4</v>
          </cell>
          <cell r="T181">
            <v>4</v>
          </cell>
        </row>
        <row r="182">
          <cell r="A182" t="str">
            <v>0015A00002RZiUcQAL</v>
          </cell>
          <cell r="B182" t="str">
            <v>John G Tower EL</v>
          </cell>
          <cell r="C182">
            <v>4</v>
          </cell>
          <cell r="T182">
            <v>4</v>
          </cell>
        </row>
        <row r="183">
          <cell r="A183" t="str">
            <v>0015A00002RZcSCQA1</v>
          </cell>
          <cell r="B183" t="str">
            <v>Meadowcreek EL</v>
          </cell>
          <cell r="C183">
            <v>4</v>
          </cell>
          <cell r="T183">
            <v>4</v>
          </cell>
        </row>
        <row r="184">
          <cell r="A184" t="str">
            <v>0015A00002RZzQKQA1</v>
          </cell>
          <cell r="B184" t="str">
            <v>Bridgeport Middle</v>
          </cell>
          <cell r="C184">
            <v>4</v>
          </cell>
          <cell r="T184">
            <v>4</v>
          </cell>
        </row>
        <row r="185">
          <cell r="A185" t="str">
            <v>0015A00002Ra0uUQAR</v>
          </cell>
          <cell r="B185" t="str">
            <v>Judy Miller EL</v>
          </cell>
          <cell r="C185">
            <v>4</v>
          </cell>
          <cell r="T185">
            <v>4</v>
          </cell>
        </row>
        <row r="186">
          <cell r="A186" t="str">
            <v>0015A00002Ra7AQQAZ</v>
          </cell>
          <cell r="B186" t="str">
            <v>Trinity H S</v>
          </cell>
          <cell r="C186">
            <v>4</v>
          </cell>
          <cell r="T186">
            <v>4</v>
          </cell>
        </row>
        <row r="187">
          <cell r="A187" t="str">
            <v>0015A00002RZXxlQAH</v>
          </cell>
          <cell r="B187" t="str">
            <v>Rogene Worley Middle</v>
          </cell>
          <cell r="C187">
            <v>4</v>
          </cell>
          <cell r="T187">
            <v>4</v>
          </cell>
        </row>
        <row r="188">
          <cell r="A188" t="str">
            <v>0015A00002RZzAoQAL</v>
          </cell>
          <cell r="B188" t="str">
            <v>Northbrook EL</v>
          </cell>
          <cell r="C188">
            <v>4</v>
          </cell>
          <cell r="T188">
            <v>4</v>
          </cell>
        </row>
        <row r="189">
          <cell r="A189" t="str">
            <v>0015A00002Ra5XCQAZ</v>
          </cell>
          <cell r="B189" t="str">
            <v>Shady Oaks EL</v>
          </cell>
          <cell r="C189">
            <v>4</v>
          </cell>
          <cell r="T189">
            <v>4</v>
          </cell>
        </row>
        <row r="190">
          <cell r="A190" t="str">
            <v>0016e00002vOEEaAAO</v>
          </cell>
          <cell r="B190" t="str">
            <v>Copper Creek EL</v>
          </cell>
          <cell r="C190">
            <v>4</v>
          </cell>
          <cell r="T190">
            <v>4</v>
          </cell>
        </row>
        <row r="191">
          <cell r="A191" t="str">
            <v>0015A00002RZuKxQAL</v>
          </cell>
          <cell r="B191" t="str">
            <v>Louise Cabaniss Academy</v>
          </cell>
          <cell r="C191">
            <v>4</v>
          </cell>
          <cell r="T191">
            <v>4</v>
          </cell>
        </row>
        <row r="192">
          <cell r="A192" t="str">
            <v>0015A00002RZhXqQAL</v>
          </cell>
          <cell r="B192" t="str">
            <v>Bransford EL</v>
          </cell>
          <cell r="C192">
            <v>4</v>
          </cell>
          <cell r="T192">
            <v>4</v>
          </cell>
        </row>
        <row r="193">
          <cell r="A193" t="str">
            <v>0015A00002RZk0SQAT</v>
          </cell>
          <cell r="B193" t="str">
            <v>Glenn Harmon EL</v>
          </cell>
          <cell r="C193">
            <v>4</v>
          </cell>
          <cell r="T193">
            <v>4</v>
          </cell>
        </row>
        <row r="194">
          <cell r="A194" t="str">
            <v>0015A00002Ra03QQAR</v>
          </cell>
          <cell r="B194" t="str">
            <v>Colleyville Middle</v>
          </cell>
          <cell r="C194">
            <v>4</v>
          </cell>
          <cell r="T194">
            <v>4</v>
          </cell>
        </row>
        <row r="195">
          <cell r="A195" t="str">
            <v>0015A00002RZZuxQAH</v>
          </cell>
          <cell r="B195" t="str">
            <v>La Mesa EL</v>
          </cell>
          <cell r="C195">
            <v>4</v>
          </cell>
          <cell r="T195">
            <v>4</v>
          </cell>
        </row>
        <row r="196">
          <cell r="A196" t="str">
            <v>0015A00002RZobvQAD</v>
          </cell>
          <cell r="B196" t="str">
            <v>Talkington School For Young Women Leaders</v>
          </cell>
          <cell r="C196">
            <v>4</v>
          </cell>
          <cell r="T196">
            <v>4</v>
          </cell>
        </row>
        <row r="197">
          <cell r="A197" t="str">
            <v>0015A00002Ra7RPQAZ</v>
          </cell>
          <cell r="B197" t="str">
            <v>Trinity Meadows Int</v>
          </cell>
          <cell r="C197">
            <v>4</v>
          </cell>
          <cell r="T197">
            <v>4</v>
          </cell>
        </row>
        <row r="198">
          <cell r="A198" t="str">
            <v>0015A00002RZfXXQA1</v>
          </cell>
          <cell r="B198" t="str">
            <v>Grandview EL</v>
          </cell>
          <cell r="C198">
            <v>4</v>
          </cell>
          <cell r="T198">
            <v>4</v>
          </cell>
        </row>
        <row r="199">
          <cell r="A199" t="str">
            <v>0015A00002Ra0uTQAR</v>
          </cell>
          <cell r="B199" t="str">
            <v>Judy Hajek EL</v>
          </cell>
          <cell r="C199">
            <v>4</v>
          </cell>
          <cell r="T199">
            <v>4</v>
          </cell>
        </row>
        <row r="200">
          <cell r="A200" t="str">
            <v>0015A00002RZsPjQAL</v>
          </cell>
          <cell r="B200" t="str">
            <v>Bell Manor EL</v>
          </cell>
          <cell r="C200">
            <v>4</v>
          </cell>
          <cell r="T200">
            <v>4</v>
          </cell>
        </row>
        <row r="201">
          <cell r="A201" t="str">
            <v>0015A00002RZnDnQAL</v>
          </cell>
          <cell r="B201" t="str">
            <v>Erma Nash EL</v>
          </cell>
          <cell r="C201">
            <v>4</v>
          </cell>
          <cell r="T201">
            <v>4</v>
          </cell>
        </row>
        <row r="202">
          <cell r="A202" t="str">
            <v>0015A00002RZgo2QAD</v>
          </cell>
          <cell r="B202" t="str">
            <v>Venus EL</v>
          </cell>
          <cell r="C202">
            <v>4</v>
          </cell>
          <cell r="T202">
            <v>4</v>
          </cell>
        </row>
        <row r="203">
          <cell r="A203" t="str">
            <v>0015A00002RZhcZQAT</v>
          </cell>
          <cell r="B203" t="str">
            <v>George Dawson Middle</v>
          </cell>
          <cell r="C203">
            <v>4</v>
          </cell>
          <cell r="T203">
            <v>4</v>
          </cell>
        </row>
        <row r="204">
          <cell r="A204" t="str">
            <v>0015A00002RZwNhQAL</v>
          </cell>
          <cell r="B204" t="str">
            <v>Lubbock-cooper Middle</v>
          </cell>
          <cell r="C204">
            <v>4</v>
          </cell>
          <cell r="T204">
            <v>4</v>
          </cell>
        </row>
        <row r="205">
          <cell r="A205" t="str">
            <v>0016e00002lQNFMAA4</v>
          </cell>
          <cell r="B205" t="str">
            <v>Annetta Elementary</v>
          </cell>
          <cell r="C205">
            <v>4</v>
          </cell>
          <cell r="T205">
            <v>4</v>
          </cell>
        </row>
        <row r="206">
          <cell r="A206" t="str">
            <v>0015A00002RZXpaQAH</v>
          </cell>
          <cell r="B206" t="str">
            <v>Acton EL</v>
          </cell>
          <cell r="C206">
            <v>4</v>
          </cell>
          <cell r="T206">
            <v>4</v>
          </cell>
        </row>
        <row r="207">
          <cell r="A207" t="str">
            <v>0015A00002RZnefQAD</v>
          </cell>
          <cell r="B207" t="str">
            <v>Martha Reid Academy</v>
          </cell>
          <cell r="C207">
            <v>3</v>
          </cell>
          <cell r="T207">
            <v>3</v>
          </cell>
        </row>
        <row r="208">
          <cell r="A208" t="str">
            <v>0015A00002RZytuQAD</v>
          </cell>
          <cell r="B208" t="str">
            <v>North Richland Middle</v>
          </cell>
          <cell r="C208">
            <v>3</v>
          </cell>
          <cell r="T208">
            <v>3</v>
          </cell>
        </row>
        <row r="209">
          <cell r="A209" t="str">
            <v>0015A00002RZr0uQAD</v>
          </cell>
          <cell r="B209" t="str">
            <v>Fannin Middle</v>
          </cell>
          <cell r="C209">
            <v>3</v>
          </cell>
          <cell r="T209">
            <v>3</v>
          </cell>
        </row>
        <row r="210">
          <cell r="A210" t="str">
            <v>0015A00002Ra6PzQAJ</v>
          </cell>
          <cell r="B210" t="str">
            <v>Miller EL</v>
          </cell>
          <cell r="C210">
            <v>3</v>
          </cell>
          <cell r="T210">
            <v>3</v>
          </cell>
        </row>
        <row r="211">
          <cell r="A211" t="str">
            <v>0015A00002RZXWCQA5</v>
          </cell>
          <cell r="B211" t="str">
            <v>Parkwood Hill Int</v>
          </cell>
          <cell r="C211">
            <v>3</v>
          </cell>
          <cell r="T211">
            <v>3</v>
          </cell>
        </row>
        <row r="212">
          <cell r="A212" t="str">
            <v>0015A00002RZlSZQA1</v>
          </cell>
          <cell r="B212" t="str">
            <v>Harmony School Of Innovation- Euless</v>
          </cell>
          <cell r="C212">
            <v>3</v>
          </cell>
          <cell r="T212">
            <v>3</v>
          </cell>
        </row>
        <row r="213">
          <cell r="A213" t="str">
            <v>0015A00002RZtEZQA1</v>
          </cell>
          <cell r="B213" t="str">
            <v>Bennett EL</v>
          </cell>
          <cell r="C213">
            <v>3</v>
          </cell>
          <cell r="T213">
            <v>3</v>
          </cell>
        </row>
        <row r="214">
          <cell r="A214" t="str">
            <v>0015A00002RZukVQAT</v>
          </cell>
          <cell r="B214" t="str">
            <v>Lockney EL</v>
          </cell>
          <cell r="C214">
            <v>3</v>
          </cell>
          <cell r="T214">
            <v>3</v>
          </cell>
        </row>
        <row r="215">
          <cell r="A215" t="str">
            <v>0015A00002RZfjeQAD</v>
          </cell>
          <cell r="B215" t="str">
            <v>Christ The King Cathedral School</v>
          </cell>
          <cell r="C215">
            <v>3</v>
          </cell>
          <cell r="T215">
            <v>3</v>
          </cell>
        </row>
        <row r="216">
          <cell r="A216" t="str">
            <v>0015A00002RZvEsQAL</v>
          </cell>
          <cell r="B216" t="str">
            <v>Dodson Pri</v>
          </cell>
          <cell r="C216">
            <v>3</v>
          </cell>
          <cell r="T216">
            <v>3</v>
          </cell>
        </row>
        <row r="217">
          <cell r="A217" t="str">
            <v>0015A00002RZcZHQA1</v>
          </cell>
          <cell r="B217" t="str">
            <v>Nazareth School</v>
          </cell>
          <cell r="C217">
            <v>3</v>
          </cell>
          <cell r="T217">
            <v>3</v>
          </cell>
        </row>
        <row r="218">
          <cell r="A218" t="str">
            <v>0015A00002Ra3gGQAR</v>
          </cell>
          <cell r="B218" t="str">
            <v>Montessori School Of Fort Worth</v>
          </cell>
          <cell r="C218">
            <v>3</v>
          </cell>
          <cell r="T218">
            <v>3</v>
          </cell>
        </row>
        <row r="219">
          <cell r="A219" t="str">
            <v>0015A00002RZctMQAT</v>
          </cell>
          <cell r="B219" t="str">
            <v>Independence EL</v>
          </cell>
          <cell r="C219">
            <v>3</v>
          </cell>
          <cell r="T219">
            <v>3</v>
          </cell>
        </row>
        <row r="220">
          <cell r="A220" t="str">
            <v>0015A00002RZtUFQA1</v>
          </cell>
          <cell r="B220" t="str">
            <v>Florence EL</v>
          </cell>
          <cell r="C220">
            <v>3</v>
          </cell>
          <cell r="T220">
            <v>3</v>
          </cell>
        </row>
        <row r="221">
          <cell r="A221" t="str">
            <v>0015A00002RZgOYQA1</v>
          </cell>
          <cell r="B221" t="str">
            <v>Kenneth Davis EL</v>
          </cell>
          <cell r="C221">
            <v>3</v>
          </cell>
          <cell r="T221">
            <v>3</v>
          </cell>
        </row>
        <row r="222">
          <cell r="A222" t="str">
            <v>0015A00002RZx0dQAD</v>
          </cell>
          <cell r="B222" t="str">
            <v>Don T Durham Int</v>
          </cell>
          <cell r="C222">
            <v>3</v>
          </cell>
          <cell r="T222">
            <v>3</v>
          </cell>
        </row>
        <row r="223">
          <cell r="A223" t="str">
            <v>0015A00002RZYeMQAX</v>
          </cell>
          <cell r="B223" t="str">
            <v>Carl E Schluter EL</v>
          </cell>
          <cell r="C223">
            <v>3</v>
          </cell>
          <cell r="T223">
            <v>3</v>
          </cell>
        </row>
        <row r="224">
          <cell r="A224" t="str">
            <v>0015A00002Ra1Q0QAJ</v>
          </cell>
          <cell r="B224" t="str">
            <v>Craig Middle</v>
          </cell>
          <cell r="C224">
            <v>3</v>
          </cell>
          <cell r="T224">
            <v>3</v>
          </cell>
        </row>
        <row r="225">
          <cell r="A225" t="str">
            <v>0016e000030bA1bAAE</v>
          </cell>
          <cell r="B225" t="str">
            <v>Victory Christian Academy</v>
          </cell>
          <cell r="C225">
            <v>3</v>
          </cell>
          <cell r="T225">
            <v>3</v>
          </cell>
        </row>
        <row r="226">
          <cell r="A226" t="str">
            <v>0015A00002RZeylQAD</v>
          </cell>
          <cell r="B226" t="str">
            <v>Keller-harvel EL</v>
          </cell>
          <cell r="C226">
            <v>3</v>
          </cell>
          <cell r="T226">
            <v>3</v>
          </cell>
        </row>
        <row r="227">
          <cell r="A227" t="str">
            <v>0015A00002RZp47QAD</v>
          </cell>
          <cell r="B227" t="str">
            <v>Gainesville J H</v>
          </cell>
          <cell r="C227">
            <v>3</v>
          </cell>
          <cell r="T227">
            <v>3</v>
          </cell>
        </row>
        <row r="228">
          <cell r="A228" t="str">
            <v>0015A00002RZo4oQAD</v>
          </cell>
          <cell r="B228" t="str">
            <v>Friendship EL</v>
          </cell>
          <cell r="C228">
            <v>3</v>
          </cell>
          <cell r="T228">
            <v>3</v>
          </cell>
        </row>
        <row r="229">
          <cell r="A229" t="str">
            <v>0015A00002RZyCvQAL</v>
          </cell>
          <cell r="B229" t="str">
            <v>Callisburg Middle</v>
          </cell>
          <cell r="C229">
            <v>3</v>
          </cell>
          <cell r="T229">
            <v>3</v>
          </cell>
        </row>
        <row r="230">
          <cell r="A230" t="str">
            <v>0015A00002RZqAHQA1</v>
          </cell>
          <cell r="B230" t="str">
            <v>Ed Willkie Middle</v>
          </cell>
          <cell r="C230">
            <v>3</v>
          </cell>
          <cell r="T230">
            <v>3</v>
          </cell>
        </row>
        <row r="231">
          <cell r="A231" t="str">
            <v>0015A00002Ra3kHQAR</v>
          </cell>
          <cell r="B231" t="str">
            <v>Sendera Ranch EL</v>
          </cell>
          <cell r="C231">
            <v>3</v>
          </cell>
          <cell r="T231">
            <v>3</v>
          </cell>
        </row>
        <row r="232">
          <cell r="A232" t="str">
            <v>0015A00002RZlURQA1</v>
          </cell>
          <cell r="B232" t="str">
            <v>Asa E Low Jr Int</v>
          </cell>
          <cell r="C232">
            <v>3</v>
          </cell>
          <cell r="T232">
            <v>3</v>
          </cell>
        </row>
        <row r="233">
          <cell r="A233" t="str">
            <v>0015A00002RZnf5QAD</v>
          </cell>
          <cell r="B233" t="str">
            <v>Martin EL</v>
          </cell>
          <cell r="C233">
            <v>3</v>
          </cell>
          <cell r="T233">
            <v>3</v>
          </cell>
        </row>
        <row r="234">
          <cell r="A234" t="str">
            <v>0015A00002RZqhVQAT</v>
          </cell>
          <cell r="B234" t="str">
            <v>Edgemere EL</v>
          </cell>
          <cell r="C234">
            <v>3</v>
          </cell>
          <cell r="T234">
            <v>3</v>
          </cell>
        </row>
        <row r="235">
          <cell r="A235" t="str">
            <v>0015A00002RZn1UQAT</v>
          </cell>
          <cell r="B235" t="str">
            <v>Wills EL</v>
          </cell>
          <cell r="C235">
            <v>3</v>
          </cell>
          <cell r="T235">
            <v>3</v>
          </cell>
        </row>
        <row r="236">
          <cell r="A236" t="str">
            <v>0015A00002Ra6FUQAZ</v>
          </cell>
          <cell r="B236" t="str">
            <v>Venus Middle</v>
          </cell>
          <cell r="C236">
            <v>3</v>
          </cell>
          <cell r="T236">
            <v>3</v>
          </cell>
        </row>
        <row r="237">
          <cell r="A237" t="str">
            <v>0015A00002RZl0UQAT</v>
          </cell>
          <cell r="B237" t="str">
            <v>Arden Road EL</v>
          </cell>
          <cell r="C237">
            <v>3</v>
          </cell>
          <cell r="T237">
            <v>3</v>
          </cell>
        </row>
        <row r="238">
          <cell r="A238" t="str">
            <v>0015A00002RZj0XQAT</v>
          </cell>
          <cell r="B238" t="str">
            <v>Bonham EL</v>
          </cell>
          <cell r="C238">
            <v>3</v>
          </cell>
          <cell r="T238">
            <v>3</v>
          </cell>
        </row>
        <row r="239">
          <cell r="A239" t="str">
            <v>0015A00002RZozkQAD</v>
          </cell>
          <cell r="B239" t="str">
            <v>Summit International Preparatory</v>
          </cell>
          <cell r="C239">
            <v>3</v>
          </cell>
          <cell r="T239">
            <v>3</v>
          </cell>
        </row>
        <row r="240">
          <cell r="A240" t="str">
            <v>0015A00002Ra5yuQAB</v>
          </cell>
          <cell r="B240" t="str">
            <v>Iltexas Keller Saginaw H S</v>
          </cell>
          <cell r="C240">
            <v>3</v>
          </cell>
          <cell r="T240">
            <v>3</v>
          </cell>
        </row>
        <row r="241">
          <cell r="A241" t="str">
            <v>0015A00002RZbR6QAL</v>
          </cell>
          <cell r="B241" t="str">
            <v>Greenways Int</v>
          </cell>
          <cell r="C241">
            <v>3</v>
          </cell>
          <cell r="T241">
            <v>3</v>
          </cell>
        </row>
        <row r="242">
          <cell r="A242" t="str">
            <v>0015A00002RZhaKQAT</v>
          </cell>
          <cell r="B242" t="str">
            <v>Goodwell ES</v>
          </cell>
          <cell r="C242">
            <v>3</v>
          </cell>
          <cell r="T242">
            <v>3</v>
          </cell>
        </row>
        <row r="243">
          <cell r="A243" t="str">
            <v>0015A00002RZzQIQA1</v>
          </cell>
          <cell r="B243" t="str">
            <v>Bridgeport Int</v>
          </cell>
          <cell r="C243">
            <v>3</v>
          </cell>
          <cell r="T243">
            <v>3</v>
          </cell>
        </row>
        <row r="244">
          <cell r="A244" t="str">
            <v>0015A00002RZj4HQAT</v>
          </cell>
          <cell r="B244" t="str">
            <v>Olney J H</v>
          </cell>
          <cell r="C244">
            <v>3</v>
          </cell>
          <cell r="T244">
            <v>3</v>
          </cell>
        </row>
        <row r="245">
          <cell r="A245" t="str">
            <v>0015A00002RZm1kQAD</v>
          </cell>
          <cell r="B245" t="str">
            <v>Highland Park EL</v>
          </cell>
          <cell r="C245">
            <v>3</v>
          </cell>
          <cell r="T245">
            <v>3</v>
          </cell>
        </row>
        <row r="246">
          <cell r="A246" t="str">
            <v>0015A00002RZZr0QAH</v>
          </cell>
          <cell r="B246" t="str">
            <v>Green Valley EL</v>
          </cell>
          <cell r="C246">
            <v>3</v>
          </cell>
          <cell r="T246">
            <v>3</v>
          </cell>
        </row>
        <row r="247">
          <cell r="A247" t="str">
            <v>0015A00002RZpM3QAL</v>
          </cell>
          <cell r="B247" t="str">
            <v>Basswood EL</v>
          </cell>
          <cell r="C247">
            <v>3</v>
          </cell>
          <cell r="T247">
            <v>3</v>
          </cell>
        </row>
        <row r="248">
          <cell r="A248" t="str">
            <v>0015A00002RZs26QAD</v>
          </cell>
          <cell r="B248" t="str">
            <v>Bebensee EL</v>
          </cell>
          <cell r="C248">
            <v>3</v>
          </cell>
          <cell r="T248">
            <v>3</v>
          </cell>
        </row>
        <row r="249">
          <cell r="A249" t="str">
            <v>0015A00002RZvEUQA1</v>
          </cell>
          <cell r="B249" t="str">
            <v>Viridian EL</v>
          </cell>
          <cell r="C249">
            <v>3</v>
          </cell>
          <cell r="T249">
            <v>3</v>
          </cell>
        </row>
        <row r="250">
          <cell r="A250" t="str">
            <v>0015A00002RZwNkQAL</v>
          </cell>
          <cell r="B250" t="str">
            <v>Lubbock-cooper West EL</v>
          </cell>
          <cell r="C250">
            <v>3</v>
          </cell>
          <cell r="T250">
            <v>3</v>
          </cell>
        </row>
        <row r="251">
          <cell r="A251" t="str">
            <v>0015A00002Ra1xBQAR</v>
          </cell>
          <cell r="B251" t="str">
            <v>South Hills EL</v>
          </cell>
          <cell r="C251">
            <v>3</v>
          </cell>
          <cell r="T251">
            <v>3</v>
          </cell>
        </row>
        <row r="252">
          <cell r="A252" t="str">
            <v>0015A00002RZWakQAH</v>
          </cell>
          <cell r="B252" t="str">
            <v>Timber Creek H S</v>
          </cell>
          <cell r="C252">
            <v>3</v>
          </cell>
          <cell r="T252">
            <v>3</v>
          </cell>
        </row>
        <row r="253">
          <cell r="A253" t="str">
            <v>0015A00002RZbCeQAL</v>
          </cell>
          <cell r="B253" t="str">
            <v>Lakeview EL</v>
          </cell>
          <cell r="C253">
            <v>3</v>
          </cell>
          <cell r="T253">
            <v>3</v>
          </cell>
        </row>
        <row r="254">
          <cell r="A254" t="str">
            <v>0016e00002vOED0AAO</v>
          </cell>
          <cell r="B254" t="str">
            <v>Great Hearts Lakeside</v>
          </cell>
          <cell r="C254">
            <v>3</v>
          </cell>
          <cell r="T254">
            <v>3</v>
          </cell>
        </row>
        <row r="255">
          <cell r="A255" t="str">
            <v>0015A00002RZbATQA1</v>
          </cell>
          <cell r="B255" t="str">
            <v>Nick Kerr Middle</v>
          </cell>
          <cell r="C255">
            <v>3</v>
          </cell>
          <cell r="T255">
            <v>3</v>
          </cell>
        </row>
        <row r="256">
          <cell r="A256" t="str">
            <v>0015A00002Ra3DZQAZ</v>
          </cell>
          <cell r="B256" t="str">
            <v>Monterey H S</v>
          </cell>
          <cell r="C256">
            <v>3</v>
          </cell>
          <cell r="T256">
            <v>3</v>
          </cell>
        </row>
        <row r="257">
          <cell r="A257" t="str">
            <v>0015A00002RZyqLQAT</v>
          </cell>
          <cell r="B257" t="str">
            <v>Bushland EL</v>
          </cell>
          <cell r="C257">
            <v>3</v>
          </cell>
          <cell r="T257">
            <v>3</v>
          </cell>
        </row>
        <row r="258">
          <cell r="A258" t="str">
            <v>0015A00002RZh3BQAT</v>
          </cell>
          <cell r="B258" t="str">
            <v>Key EL</v>
          </cell>
          <cell r="C258">
            <v>3</v>
          </cell>
          <cell r="T258">
            <v>3</v>
          </cell>
        </row>
        <row r="259">
          <cell r="A259" t="str">
            <v>0015A00002RZn2DQAT</v>
          </cell>
          <cell r="B259" t="str">
            <v>Hillcrest EL</v>
          </cell>
          <cell r="C259">
            <v>3</v>
          </cell>
          <cell r="T259">
            <v>3</v>
          </cell>
        </row>
        <row r="260">
          <cell r="A260" t="str">
            <v>0015A00002RZbEKQA1</v>
          </cell>
          <cell r="B260" t="str">
            <v>Terra Vista Middle</v>
          </cell>
          <cell r="C260">
            <v>3</v>
          </cell>
          <cell r="T260">
            <v>3</v>
          </cell>
        </row>
        <row r="261">
          <cell r="A261" t="str">
            <v>0015A00002Ra0RXQAZ</v>
          </cell>
          <cell r="B261" t="str">
            <v>Crockett Middle</v>
          </cell>
          <cell r="C261">
            <v>3</v>
          </cell>
          <cell r="T261">
            <v>3</v>
          </cell>
        </row>
        <row r="262">
          <cell r="A262" t="str">
            <v>0016e00002nNBe2AAG</v>
          </cell>
          <cell r="B262" t="str">
            <v>Brenda Norwood EL</v>
          </cell>
          <cell r="C262">
            <v>3</v>
          </cell>
          <cell r="T262">
            <v>3</v>
          </cell>
        </row>
        <row r="263">
          <cell r="A263" t="str">
            <v>0015A00002RZyUMQA1</v>
          </cell>
          <cell r="B263" t="str">
            <v>Carroll Middle</v>
          </cell>
          <cell r="C263">
            <v>3</v>
          </cell>
          <cell r="T263">
            <v>3</v>
          </cell>
        </row>
        <row r="264">
          <cell r="A264" t="str">
            <v>0015A00002RZnx3QAD</v>
          </cell>
          <cell r="B264" t="str">
            <v>Wylie West J H</v>
          </cell>
          <cell r="C264">
            <v>3</v>
          </cell>
          <cell r="T264">
            <v>3</v>
          </cell>
        </row>
        <row r="265">
          <cell r="B265" t="str">
            <v>Not Applicable</v>
          </cell>
          <cell r="C265">
            <v>3</v>
          </cell>
          <cell r="T265">
            <v>3</v>
          </cell>
        </row>
        <row r="266">
          <cell r="A266" t="str">
            <v>0015A00002Ra0waQAB</v>
          </cell>
          <cell r="B266" t="str">
            <v>Cross Timbers Int</v>
          </cell>
          <cell r="C266">
            <v>3</v>
          </cell>
          <cell r="T266">
            <v>3</v>
          </cell>
        </row>
        <row r="267">
          <cell r="A267" t="str">
            <v>0015A00002RZfPDQA1</v>
          </cell>
          <cell r="B267" t="str">
            <v>Amarillo Collegiate Academy</v>
          </cell>
          <cell r="C267">
            <v>3</v>
          </cell>
          <cell r="T267">
            <v>3</v>
          </cell>
        </row>
        <row r="268">
          <cell r="A268" t="str">
            <v>0015A00002RZcU3QAL</v>
          </cell>
          <cell r="B268" t="str">
            <v>Brooks Wester Middle</v>
          </cell>
          <cell r="C268">
            <v>3</v>
          </cell>
          <cell r="T268">
            <v>3</v>
          </cell>
        </row>
        <row r="269">
          <cell r="A269" t="str">
            <v>0015A00002Ra00eQAB</v>
          </cell>
          <cell r="B269" t="str">
            <v>Danny Jones Middle</v>
          </cell>
          <cell r="C269">
            <v>3</v>
          </cell>
          <cell r="T269">
            <v>3</v>
          </cell>
        </row>
        <row r="270">
          <cell r="A270" t="str">
            <v>0015A00002RZWjMQAX</v>
          </cell>
          <cell r="B270" t="str">
            <v>Nancy Neal EL</v>
          </cell>
          <cell r="C270">
            <v>3</v>
          </cell>
          <cell r="T270">
            <v>3</v>
          </cell>
        </row>
        <row r="271">
          <cell r="A271" t="str">
            <v>0015A00002RZw0hQAD</v>
          </cell>
          <cell r="B271" t="str">
            <v>Robert &amp; Sammye Stafford EL</v>
          </cell>
          <cell r="C271">
            <v>3</v>
          </cell>
          <cell r="T271">
            <v>3</v>
          </cell>
        </row>
        <row r="272">
          <cell r="A272" t="str">
            <v>0015A00002RZbPFQA1</v>
          </cell>
          <cell r="B272" t="str">
            <v>Greenhill School</v>
          </cell>
          <cell r="C272">
            <v>3</v>
          </cell>
          <cell r="T272">
            <v>3</v>
          </cell>
        </row>
        <row r="273">
          <cell r="A273" t="str">
            <v>0015A00002RZWidQAH</v>
          </cell>
          <cell r="B273" t="str">
            <v>Norwood EL</v>
          </cell>
          <cell r="C273">
            <v>3</v>
          </cell>
          <cell r="T273">
            <v>3</v>
          </cell>
        </row>
        <row r="274">
          <cell r="A274" t="str">
            <v>0015A00002RZWEIQA5</v>
          </cell>
          <cell r="B274" t="str">
            <v>Eugene Purcell EL</v>
          </cell>
          <cell r="C274">
            <v>3</v>
          </cell>
          <cell r="T274">
            <v>3</v>
          </cell>
        </row>
        <row r="275">
          <cell r="A275" t="str">
            <v>0015A00002RZfomQAD</v>
          </cell>
          <cell r="B275" t="str">
            <v>Richland H S</v>
          </cell>
          <cell r="C275">
            <v>3</v>
          </cell>
          <cell r="T275">
            <v>3</v>
          </cell>
        </row>
        <row r="276">
          <cell r="A276" t="str">
            <v>0015A00002RZwlrQAD</v>
          </cell>
          <cell r="B276" t="str">
            <v>Lipan EL</v>
          </cell>
          <cell r="C276">
            <v>3</v>
          </cell>
          <cell r="T276">
            <v>3</v>
          </cell>
        </row>
        <row r="277">
          <cell r="A277" t="str">
            <v>0015A00002RZY5pQAH</v>
          </cell>
          <cell r="B277" t="str">
            <v>Walnut Creek EL</v>
          </cell>
          <cell r="C277">
            <v>3</v>
          </cell>
          <cell r="T277">
            <v>3</v>
          </cell>
        </row>
        <row r="278">
          <cell r="A278" t="str">
            <v>0015A00002Ra1qhQAB</v>
          </cell>
          <cell r="B278" t="str">
            <v>Wimbish World Language Academy</v>
          </cell>
          <cell r="C278">
            <v>3</v>
          </cell>
          <cell r="T278">
            <v>3</v>
          </cell>
        </row>
        <row r="279">
          <cell r="A279" t="str">
            <v>0015A00002RZyprQAD</v>
          </cell>
          <cell r="B279" t="str">
            <v>Burton Hill EL</v>
          </cell>
          <cell r="C279">
            <v>3</v>
          </cell>
          <cell r="T279">
            <v>3</v>
          </cell>
        </row>
        <row r="280">
          <cell r="A280" t="str">
            <v>0015A00002RZfdyQAD</v>
          </cell>
          <cell r="B280" t="str">
            <v>Mesa Verde EL</v>
          </cell>
          <cell r="C280">
            <v>3</v>
          </cell>
          <cell r="T280">
            <v>3</v>
          </cell>
        </row>
        <row r="281">
          <cell r="A281" t="str">
            <v>0015A00002RZz5wQAD</v>
          </cell>
          <cell r="B281" t="str">
            <v>Texas School Of The Arts</v>
          </cell>
          <cell r="C281">
            <v>3</v>
          </cell>
          <cell r="T281">
            <v>3</v>
          </cell>
        </row>
        <row r="282">
          <cell r="A282" t="str">
            <v>0015A00002Ra0RGQAZ</v>
          </cell>
          <cell r="B282" t="str">
            <v>Crockett EL</v>
          </cell>
          <cell r="C282">
            <v>3</v>
          </cell>
          <cell r="T282">
            <v>3</v>
          </cell>
        </row>
        <row r="283">
          <cell r="A283" t="str">
            <v>0015A00002RZeIcQAL</v>
          </cell>
          <cell r="B283" t="str">
            <v>Chisholm Ridge</v>
          </cell>
          <cell r="C283">
            <v>3</v>
          </cell>
          <cell r="T283">
            <v>3</v>
          </cell>
        </row>
        <row r="284">
          <cell r="A284" t="str">
            <v>0015A00002RZzTWQA1</v>
          </cell>
          <cell r="B284" t="str">
            <v>Bowie EL</v>
          </cell>
          <cell r="C284">
            <v>3</v>
          </cell>
          <cell r="T284">
            <v>3</v>
          </cell>
        </row>
        <row r="285">
          <cell r="A285" t="str">
            <v>0015A00002RZgwPQAT</v>
          </cell>
          <cell r="B285" t="str">
            <v>Tanglewood EL</v>
          </cell>
          <cell r="C285">
            <v>3</v>
          </cell>
          <cell r="T285">
            <v>3</v>
          </cell>
        </row>
        <row r="286">
          <cell r="A286" t="str">
            <v>0015A00002RZme2QAD</v>
          </cell>
          <cell r="B286" t="str">
            <v>Stewart EL</v>
          </cell>
          <cell r="C286">
            <v>3</v>
          </cell>
          <cell r="T286">
            <v>3</v>
          </cell>
        </row>
        <row r="287">
          <cell r="A287" t="str">
            <v>0015A00002Ra6lXQAR</v>
          </cell>
          <cell r="B287" t="str">
            <v>Travis EL</v>
          </cell>
          <cell r="C287">
            <v>3</v>
          </cell>
          <cell r="T287">
            <v>3</v>
          </cell>
        </row>
        <row r="288">
          <cell r="A288" t="str">
            <v>0015A00002RZZSEQA5</v>
          </cell>
          <cell r="B288" t="str">
            <v>Charlotte Anderson Preparatory Academy</v>
          </cell>
          <cell r="C288">
            <v>3</v>
          </cell>
          <cell r="T288">
            <v>3</v>
          </cell>
        </row>
        <row r="289">
          <cell r="A289" t="str">
            <v>0015A00002RZeTKQA1</v>
          </cell>
          <cell r="B289" t="str">
            <v>Birdville H S</v>
          </cell>
          <cell r="C289">
            <v>3</v>
          </cell>
          <cell r="T289">
            <v>3</v>
          </cell>
        </row>
        <row r="290">
          <cell r="A290" t="str">
            <v>0015A00002RZtsCQAT</v>
          </cell>
          <cell r="B290" t="str">
            <v>Frazier EL</v>
          </cell>
          <cell r="C290">
            <v>3</v>
          </cell>
          <cell r="T290">
            <v>3</v>
          </cell>
        </row>
        <row r="291">
          <cell r="A291" t="str">
            <v>001Po000008DjpEIAS</v>
          </cell>
          <cell r="B291" t="str">
            <v>L. D. Bell H S</v>
          </cell>
          <cell r="C291">
            <v>3</v>
          </cell>
          <cell r="T291">
            <v>3</v>
          </cell>
        </row>
        <row r="292">
          <cell r="A292" t="str">
            <v>0015A00002RZyV3QAL</v>
          </cell>
          <cell r="B292" t="str">
            <v>Carson EL</v>
          </cell>
          <cell r="C292">
            <v>3</v>
          </cell>
          <cell r="T292">
            <v>3</v>
          </cell>
        </row>
        <row r="293">
          <cell r="A293" t="str">
            <v>0015A00002RZjW0QAL</v>
          </cell>
          <cell r="B293" t="str">
            <v>Fain EL</v>
          </cell>
          <cell r="C293">
            <v>3</v>
          </cell>
          <cell r="T293">
            <v>3</v>
          </cell>
        </row>
        <row r="294">
          <cell r="A294" t="str">
            <v>0015A00002RZWVGQA5</v>
          </cell>
          <cell r="B294" t="str">
            <v>Walsh EL</v>
          </cell>
          <cell r="C294">
            <v>2</v>
          </cell>
          <cell r="T294">
            <v>2</v>
          </cell>
        </row>
        <row r="295">
          <cell r="A295" t="str">
            <v>0015A00002RZnx0QAD</v>
          </cell>
          <cell r="B295" t="str">
            <v>Wylie H S</v>
          </cell>
          <cell r="C295">
            <v>2</v>
          </cell>
          <cell r="T295">
            <v>2</v>
          </cell>
        </row>
        <row r="296">
          <cell r="A296" t="str">
            <v>0015A00002RZuAkQAL</v>
          </cell>
          <cell r="B296" t="str">
            <v>Willow Bend EL</v>
          </cell>
          <cell r="C296">
            <v>2</v>
          </cell>
          <cell r="T296">
            <v>2</v>
          </cell>
        </row>
        <row r="297">
          <cell r="A297" t="str">
            <v>0015A00002RZmhOQAT</v>
          </cell>
          <cell r="B297" t="str">
            <v>Godley Int</v>
          </cell>
          <cell r="C297">
            <v>2</v>
          </cell>
          <cell r="T297">
            <v>2</v>
          </cell>
        </row>
        <row r="298">
          <cell r="A298" t="str">
            <v>0015A00002RZxvjQAD</v>
          </cell>
          <cell r="B298" t="str">
            <v>Dunbar H S</v>
          </cell>
          <cell r="C298">
            <v>2</v>
          </cell>
          <cell r="T298">
            <v>2</v>
          </cell>
        </row>
        <row r="299">
          <cell r="A299" t="str">
            <v>0015A00002RZY6FQAX</v>
          </cell>
          <cell r="B299" t="str">
            <v>Walnut Grove EL</v>
          </cell>
          <cell r="C299">
            <v>2</v>
          </cell>
          <cell r="T299">
            <v>2</v>
          </cell>
        </row>
        <row r="300">
          <cell r="A300" t="str">
            <v>0015A00002RZYs2QAH</v>
          </cell>
          <cell r="B300" t="str">
            <v>Temple Christian Schools</v>
          </cell>
          <cell r="C300">
            <v>2</v>
          </cell>
          <cell r="T300">
            <v>2</v>
          </cell>
        </row>
        <row r="301">
          <cell r="A301" t="str">
            <v>0015A00002RZgdKQAT</v>
          </cell>
          <cell r="B301" t="str">
            <v>I C Evans EL</v>
          </cell>
          <cell r="C301">
            <v>2</v>
          </cell>
          <cell r="T301">
            <v>2</v>
          </cell>
        </row>
        <row r="302">
          <cell r="A302" t="str">
            <v>0015A00002RZaszQAD</v>
          </cell>
          <cell r="B302" t="str">
            <v>Brock Int</v>
          </cell>
          <cell r="C302">
            <v>2</v>
          </cell>
          <cell r="T302">
            <v>2</v>
          </cell>
        </row>
        <row r="303">
          <cell r="A303" t="str">
            <v>0015A00002RZjPLQA1</v>
          </cell>
          <cell r="B303" t="str">
            <v>Applied Learning Acad</v>
          </cell>
          <cell r="C303">
            <v>2</v>
          </cell>
          <cell r="T303">
            <v>2</v>
          </cell>
        </row>
        <row r="304">
          <cell r="A304" t="str">
            <v>0015A00002RZm24QAD</v>
          </cell>
          <cell r="B304" t="str">
            <v>Highland Park H S</v>
          </cell>
          <cell r="C304">
            <v>2</v>
          </cell>
          <cell r="T304">
            <v>2</v>
          </cell>
        </row>
        <row r="305">
          <cell r="A305" t="str">
            <v>0015A00002RZbLJQA1</v>
          </cell>
          <cell r="B305" t="str">
            <v>Hughes Middle</v>
          </cell>
          <cell r="C305">
            <v>2</v>
          </cell>
          <cell r="T305">
            <v>2</v>
          </cell>
        </row>
        <row r="306">
          <cell r="A306" t="str">
            <v>0015A00002RZwMjQAL</v>
          </cell>
          <cell r="B306" t="str">
            <v>Lone Star EL</v>
          </cell>
          <cell r="C306">
            <v>2</v>
          </cell>
          <cell r="T306">
            <v>2</v>
          </cell>
        </row>
        <row r="307">
          <cell r="A307" t="str">
            <v>0015A00002RZvHYQA1</v>
          </cell>
          <cell r="B307" t="str">
            <v>Centennial EL</v>
          </cell>
          <cell r="C307">
            <v>2</v>
          </cell>
          <cell r="T307">
            <v>2</v>
          </cell>
        </row>
        <row r="308">
          <cell r="A308" t="str">
            <v>0015A00002RZpfNQAT</v>
          </cell>
          <cell r="B308" t="str">
            <v>Heritage Middle</v>
          </cell>
          <cell r="C308">
            <v>2</v>
          </cell>
          <cell r="T308">
            <v>2</v>
          </cell>
        </row>
        <row r="309">
          <cell r="A309" t="str">
            <v>0015A00002RZY26QAH</v>
          </cell>
          <cell r="B309" t="str">
            <v>Flint Academy</v>
          </cell>
          <cell r="C309">
            <v>2</v>
          </cell>
          <cell r="T309">
            <v>2</v>
          </cell>
        </row>
        <row r="310">
          <cell r="A310" t="str">
            <v>0015A00002RZZwmQAH</v>
          </cell>
          <cell r="B310" t="str">
            <v>Jack C Binion EL</v>
          </cell>
          <cell r="C310">
            <v>2</v>
          </cell>
          <cell r="T310">
            <v>2</v>
          </cell>
        </row>
        <row r="311">
          <cell r="A311" t="str">
            <v>0015A00002RZpCuQAL</v>
          </cell>
          <cell r="B311" t="str">
            <v>Graham EL</v>
          </cell>
          <cell r="C311">
            <v>2</v>
          </cell>
          <cell r="T311">
            <v>2</v>
          </cell>
        </row>
        <row r="312">
          <cell r="A312" t="str">
            <v>0015A00002RZpAbQAL</v>
          </cell>
          <cell r="B312" t="str">
            <v>Hazel Harvey Peace EL</v>
          </cell>
          <cell r="C312">
            <v>2</v>
          </cell>
          <cell r="T312">
            <v>2</v>
          </cell>
        </row>
        <row r="313">
          <cell r="A313" t="str">
            <v>0015A00002RZyCuQAL</v>
          </cell>
          <cell r="B313" t="str">
            <v>Callisburg H S</v>
          </cell>
          <cell r="C313">
            <v>2</v>
          </cell>
          <cell r="T313">
            <v>2</v>
          </cell>
        </row>
        <row r="314">
          <cell r="A314" t="str">
            <v>0015A00002Ra1vVQAR</v>
          </cell>
          <cell r="B314" t="str">
            <v>South Euless EL</v>
          </cell>
          <cell r="C314">
            <v>2</v>
          </cell>
          <cell r="T314">
            <v>2</v>
          </cell>
        </row>
        <row r="315">
          <cell r="A315" t="str">
            <v>0015A00002RZzvoQAD</v>
          </cell>
          <cell r="B315" t="str">
            <v>Dallas Park EL</v>
          </cell>
          <cell r="C315">
            <v>2</v>
          </cell>
          <cell r="T315">
            <v>2</v>
          </cell>
        </row>
        <row r="316">
          <cell r="A316" t="str">
            <v>0015A00002RZr7BQAT</v>
          </cell>
          <cell r="B316" t="str">
            <v>Euless J H</v>
          </cell>
          <cell r="C316">
            <v>2</v>
          </cell>
          <cell r="T316">
            <v>2</v>
          </cell>
        </row>
        <row r="317">
          <cell r="A317" t="str">
            <v>0015A00002RZnFQQA1</v>
          </cell>
          <cell r="B317" t="str">
            <v>Springtown Reno EL</v>
          </cell>
          <cell r="C317">
            <v>2</v>
          </cell>
          <cell r="T317">
            <v>2</v>
          </cell>
        </row>
        <row r="318">
          <cell r="A318" t="str">
            <v>0015A00002RZxsuQAD</v>
          </cell>
          <cell r="B318" t="str">
            <v>Waverly Park EL</v>
          </cell>
          <cell r="C318">
            <v>2</v>
          </cell>
          <cell r="T318">
            <v>2</v>
          </cell>
        </row>
        <row r="319">
          <cell r="A319" t="str">
            <v>0015A00002RZuiHQAT</v>
          </cell>
          <cell r="B319" t="str">
            <v>Lamar EL</v>
          </cell>
          <cell r="C319">
            <v>2</v>
          </cell>
          <cell r="T319">
            <v>2</v>
          </cell>
        </row>
        <row r="320">
          <cell r="A320" t="str">
            <v>0015A00002RZxjwQAD</v>
          </cell>
          <cell r="B320" t="str">
            <v>Homeschool</v>
          </cell>
          <cell r="C320">
            <v>2</v>
          </cell>
          <cell r="T320">
            <v>2</v>
          </cell>
        </row>
        <row r="321">
          <cell r="A321" t="str">
            <v>0015A00002RZbOdQAL</v>
          </cell>
          <cell r="B321" t="str">
            <v>Greenfield EL</v>
          </cell>
          <cell r="C321">
            <v>2</v>
          </cell>
          <cell r="T321">
            <v>2</v>
          </cell>
        </row>
        <row r="322">
          <cell r="A322" t="str">
            <v>0015A00002Ra5vxQAB</v>
          </cell>
          <cell r="B322" t="str">
            <v>Smith EL</v>
          </cell>
          <cell r="C322">
            <v>2</v>
          </cell>
          <cell r="T322">
            <v>2</v>
          </cell>
        </row>
        <row r="323">
          <cell r="A323" t="str">
            <v>0015A00002RZz2GQAT</v>
          </cell>
          <cell r="B323" t="str">
            <v>Boise City Jhs</v>
          </cell>
          <cell r="C323">
            <v>2</v>
          </cell>
          <cell r="T323">
            <v>2</v>
          </cell>
        </row>
        <row r="324">
          <cell r="A324" t="str">
            <v>0015A00002RZcRkQAL</v>
          </cell>
          <cell r="B324" t="str">
            <v>Mccarroll Middle</v>
          </cell>
          <cell r="C324">
            <v>2</v>
          </cell>
          <cell r="T324">
            <v>2</v>
          </cell>
        </row>
        <row r="325">
          <cell r="A325" t="str">
            <v>0015A00002RZit4QAD</v>
          </cell>
          <cell r="B325" t="str">
            <v>W M Green EL</v>
          </cell>
          <cell r="C325">
            <v>2</v>
          </cell>
          <cell r="T325">
            <v>2</v>
          </cell>
        </row>
        <row r="326">
          <cell r="A326" t="str">
            <v>0016e00002vOEFgAAO</v>
          </cell>
          <cell r="B326" t="str">
            <v>Commander William C Mccool Academy</v>
          </cell>
          <cell r="C326">
            <v>2</v>
          </cell>
          <cell r="T326">
            <v>2</v>
          </cell>
        </row>
        <row r="327">
          <cell r="A327" t="str">
            <v>0015A00002Ra0eLQAR</v>
          </cell>
          <cell r="B327" t="str">
            <v>Pampa J H</v>
          </cell>
          <cell r="C327">
            <v>2</v>
          </cell>
          <cell r="T327">
            <v>2</v>
          </cell>
        </row>
        <row r="328">
          <cell r="A328" t="str">
            <v>0016e00002xcHidAAE</v>
          </cell>
          <cell r="B328" t="str">
            <v>Alliance Christian Academy</v>
          </cell>
          <cell r="C328">
            <v>2</v>
          </cell>
          <cell r="T328">
            <v>2</v>
          </cell>
        </row>
        <row r="329">
          <cell r="A329" t="str">
            <v>0015A00002RZlxnQAD</v>
          </cell>
          <cell r="B329" t="str">
            <v>Ashworth EL</v>
          </cell>
          <cell r="C329">
            <v>2</v>
          </cell>
          <cell r="T329">
            <v>2</v>
          </cell>
        </row>
        <row r="330">
          <cell r="A330" t="str">
            <v>0015A00002Ra5XxQAJ</v>
          </cell>
          <cell r="B330" t="str">
            <v>Shallowater EL</v>
          </cell>
          <cell r="C330">
            <v>2</v>
          </cell>
          <cell r="T330">
            <v>2</v>
          </cell>
        </row>
        <row r="331">
          <cell r="A331" t="str">
            <v>0016e00002vOEEbAAO</v>
          </cell>
          <cell r="B331" t="str">
            <v>Lake Country EL</v>
          </cell>
          <cell r="C331">
            <v>2</v>
          </cell>
          <cell r="T331">
            <v>2</v>
          </cell>
        </row>
        <row r="332">
          <cell r="A332" t="str">
            <v>0015A00002RZm2BQAT</v>
          </cell>
          <cell r="B332" t="str">
            <v>Highland Park Middle</v>
          </cell>
          <cell r="C332">
            <v>2</v>
          </cell>
          <cell r="T332">
            <v>2</v>
          </cell>
        </row>
        <row r="333">
          <cell r="A333" t="str">
            <v>0015A00002RZtrNQAT</v>
          </cell>
          <cell r="B333" t="str">
            <v>Fort Worth Academy Of Fine Arts</v>
          </cell>
          <cell r="C333">
            <v>2</v>
          </cell>
          <cell r="T333">
            <v>2</v>
          </cell>
        </row>
        <row r="334">
          <cell r="A334" t="str">
            <v>0015A00002RZtniQAD</v>
          </cell>
          <cell r="B334" t="str">
            <v>Williams EL</v>
          </cell>
          <cell r="C334">
            <v>2</v>
          </cell>
          <cell r="T334">
            <v>2</v>
          </cell>
        </row>
        <row r="335">
          <cell r="A335" t="str">
            <v>0015A00002RZn3jQAD</v>
          </cell>
          <cell r="B335" t="str">
            <v>Hillsboro EL</v>
          </cell>
          <cell r="C335">
            <v>2</v>
          </cell>
          <cell r="T335">
            <v>2</v>
          </cell>
        </row>
        <row r="336">
          <cell r="A336" t="str">
            <v>0015A00002RZvE5QAL</v>
          </cell>
          <cell r="B336" t="str">
            <v>Iltexas Keller Middle</v>
          </cell>
          <cell r="C336">
            <v>2</v>
          </cell>
          <cell r="T336">
            <v>2</v>
          </cell>
        </row>
        <row r="337">
          <cell r="A337" t="str">
            <v>0016e00002vOEDpAAO</v>
          </cell>
          <cell r="B337" t="str">
            <v>Spring Canyon EL</v>
          </cell>
          <cell r="C337">
            <v>2</v>
          </cell>
          <cell r="T337">
            <v>2</v>
          </cell>
        </row>
        <row r="338">
          <cell r="A338" t="str">
            <v>0015A00002Ra5M4QAJ</v>
          </cell>
          <cell r="B338" t="str">
            <v>Iltexas North Richland Hills EL</v>
          </cell>
          <cell r="C338">
            <v>2</v>
          </cell>
          <cell r="T338">
            <v>2</v>
          </cell>
        </row>
        <row r="339">
          <cell r="A339" t="str">
            <v>0015A00002Ra1qyQAB</v>
          </cell>
          <cell r="B339" t="str">
            <v>Pinnacle Int</v>
          </cell>
          <cell r="C339">
            <v>2</v>
          </cell>
          <cell r="T339">
            <v>2</v>
          </cell>
        </row>
        <row r="340">
          <cell r="A340" t="str">
            <v>0015A00002Ra7aJQAR</v>
          </cell>
          <cell r="B340" t="str">
            <v>Tannahill Int</v>
          </cell>
          <cell r="C340">
            <v>2</v>
          </cell>
          <cell r="T340">
            <v>2</v>
          </cell>
        </row>
        <row r="341">
          <cell r="A341" t="str">
            <v>0015A00002Ra3lwQAB</v>
          </cell>
          <cell r="B341" t="str">
            <v>Sheppard Afb EL</v>
          </cell>
          <cell r="C341">
            <v>2</v>
          </cell>
          <cell r="T341">
            <v>2</v>
          </cell>
        </row>
        <row r="342">
          <cell r="A342" t="str">
            <v>0015A00002RZagAQAT</v>
          </cell>
          <cell r="B342" t="str">
            <v>Saginaw High School</v>
          </cell>
          <cell r="C342">
            <v>2</v>
          </cell>
          <cell r="T342">
            <v>2</v>
          </cell>
        </row>
        <row r="343">
          <cell r="A343" t="str">
            <v>0015A00002RZtNIQA1</v>
          </cell>
          <cell r="B343" t="str">
            <v>William Stribling EL</v>
          </cell>
          <cell r="C343">
            <v>2</v>
          </cell>
          <cell r="T343">
            <v>2</v>
          </cell>
        </row>
        <row r="344">
          <cell r="A344" t="str">
            <v>0016e00003RegbZAAR</v>
          </cell>
          <cell r="B344" t="str">
            <v>ILTexas Woodhaven K-8</v>
          </cell>
          <cell r="C344">
            <v>2</v>
          </cell>
          <cell r="T344">
            <v>2</v>
          </cell>
        </row>
        <row r="345">
          <cell r="A345" t="str">
            <v>0015A00002RZsyMQAT</v>
          </cell>
          <cell r="B345" t="str">
            <v>Harwood J H</v>
          </cell>
          <cell r="C345">
            <v>2</v>
          </cell>
          <cell r="T345">
            <v>2</v>
          </cell>
        </row>
        <row r="346">
          <cell r="A346" t="str">
            <v>0015A00002RZiUaQAL</v>
          </cell>
          <cell r="B346" t="str">
            <v>Overton Ray EL</v>
          </cell>
          <cell r="C346">
            <v>2</v>
          </cell>
          <cell r="T346">
            <v>2</v>
          </cell>
        </row>
        <row r="347">
          <cell r="A347" t="str">
            <v>0015A00002RZyAyQAL</v>
          </cell>
          <cell r="B347" t="str">
            <v>Carroll H S</v>
          </cell>
          <cell r="C347">
            <v>2</v>
          </cell>
          <cell r="T347">
            <v>2</v>
          </cell>
        </row>
        <row r="348">
          <cell r="A348" t="str">
            <v>0015A00002RZtrnQAD</v>
          </cell>
          <cell r="B348" t="str">
            <v>Fossil Ridge H S</v>
          </cell>
          <cell r="C348">
            <v>2</v>
          </cell>
          <cell r="T348">
            <v>2</v>
          </cell>
        </row>
        <row r="349">
          <cell r="A349" t="str">
            <v>0015A00002Ra3JRQAZ</v>
          </cell>
          <cell r="B349" t="str">
            <v>Ramirez EL</v>
          </cell>
          <cell r="C349">
            <v>2</v>
          </cell>
          <cell r="T349">
            <v>2</v>
          </cell>
        </row>
        <row r="350">
          <cell r="A350" t="str">
            <v>0015A00002Ra5PdQAJ</v>
          </cell>
          <cell r="B350" t="str">
            <v>Wylie East EL</v>
          </cell>
          <cell r="C350">
            <v>2</v>
          </cell>
          <cell r="T350">
            <v>2</v>
          </cell>
        </row>
        <row r="351">
          <cell r="A351" t="str">
            <v>0016e00002vOECGAA4</v>
          </cell>
          <cell r="B351" t="str">
            <v>Idea Rise Academy</v>
          </cell>
          <cell r="C351">
            <v>2</v>
          </cell>
          <cell r="T351">
            <v>2</v>
          </cell>
        </row>
        <row r="352">
          <cell r="A352" t="str">
            <v>0015A00002RZV0zQAH</v>
          </cell>
          <cell r="B352" t="str">
            <v>Pope EL</v>
          </cell>
          <cell r="C352">
            <v>2</v>
          </cell>
          <cell r="T352">
            <v>2</v>
          </cell>
        </row>
        <row r="353">
          <cell r="A353" t="str">
            <v>0015A00002RZmjdQAD</v>
          </cell>
          <cell r="B353" t="str">
            <v>Mclean 6th Grade</v>
          </cell>
          <cell r="C353">
            <v>2</v>
          </cell>
          <cell r="T353">
            <v>2</v>
          </cell>
        </row>
        <row r="354">
          <cell r="A354" t="str">
            <v>0015A00002RZXBkQAP</v>
          </cell>
          <cell r="B354" t="str">
            <v>Academy For Technology Engineering Math &amp; Science</v>
          </cell>
          <cell r="C354">
            <v>2</v>
          </cell>
          <cell r="T354">
            <v>2</v>
          </cell>
        </row>
        <row r="355">
          <cell r="A355" t="str">
            <v>0015A00002RZfoYQAT</v>
          </cell>
          <cell r="B355" t="str">
            <v>Richland EL</v>
          </cell>
          <cell r="C355">
            <v>2</v>
          </cell>
          <cell r="T355">
            <v>2</v>
          </cell>
        </row>
        <row r="356">
          <cell r="A356" t="str">
            <v>0016e00003BKZfrAAH</v>
          </cell>
          <cell r="B356" t="str">
            <v>Plainveiw Central El</v>
          </cell>
          <cell r="C356">
            <v>2</v>
          </cell>
          <cell r="T356">
            <v>2</v>
          </cell>
        </row>
        <row r="357">
          <cell r="A357" t="str">
            <v>0015A00002Ra0wbQAB</v>
          </cell>
          <cell r="B357" t="str">
            <v>Cross Timbers Middle</v>
          </cell>
          <cell r="C357">
            <v>2</v>
          </cell>
          <cell r="T357">
            <v>2</v>
          </cell>
        </row>
        <row r="358">
          <cell r="A358" t="str">
            <v>0015A00002RZpWeQAL</v>
          </cell>
          <cell r="B358" t="str">
            <v>Snow Heights EL</v>
          </cell>
          <cell r="C358">
            <v>2</v>
          </cell>
          <cell r="T358">
            <v>2</v>
          </cell>
        </row>
        <row r="359">
          <cell r="A359" t="str">
            <v>0015A00002RZmbDQAT</v>
          </cell>
          <cell r="B359" t="str">
            <v>Hill EL</v>
          </cell>
          <cell r="C359">
            <v>2</v>
          </cell>
          <cell r="T359">
            <v>2</v>
          </cell>
        </row>
        <row r="360">
          <cell r="A360" t="str">
            <v>0015A00002RZrwTQAT</v>
          </cell>
          <cell r="B360" t="str">
            <v>Edison EL</v>
          </cell>
          <cell r="C360">
            <v>2</v>
          </cell>
          <cell r="T360">
            <v>2</v>
          </cell>
        </row>
        <row r="361">
          <cell r="A361" t="str">
            <v>0015A00002RZf8FQAT</v>
          </cell>
          <cell r="B361" t="str">
            <v>Alvarado El-north</v>
          </cell>
          <cell r="C361">
            <v>2</v>
          </cell>
          <cell r="T361">
            <v>2</v>
          </cell>
        </row>
        <row r="362">
          <cell r="A362" t="str">
            <v>0015A00002RZhtKQAT</v>
          </cell>
          <cell r="B362" t="str">
            <v>Elkins EL</v>
          </cell>
          <cell r="C362">
            <v>2</v>
          </cell>
          <cell r="T362">
            <v>2</v>
          </cell>
        </row>
        <row r="363">
          <cell r="A363" t="str">
            <v>0015A00002RZpw1QAD</v>
          </cell>
          <cell r="B363" t="str">
            <v>Webb EL</v>
          </cell>
          <cell r="C363">
            <v>2</v>
          </cell>
          <cell r="T363">
            <v>2</v>
          </cell>
        </row>
        <row r="364">
          <cell r="A364" t="str">
            <v>0015A00002RZZfIQAX</v>
          </cell>
          <cell r="B364" t="str">
            <v>Jefferson EL</v>
          </cell>
          <cell r="C364">
            <v>2</v>
          </cell>
          <cell r="T364">
            <v>2</v>
          </cell>
        </row>
        <row r="365">
          <cell r="A365" t="str">
            <v>0015A00002RZZlJQAX</v>
          </cell>
          <cell r="B365" t="str">
            <v>North EL</v>
          </cell>
          <cell r="C365">
            <v>2</v>
          </cell>
          <cell r="T365">
            <v>2</v>
          </cell>
        </row>
        <row r="366">
          <cell r="A366" t="str">
            <v>0015A00002RZspuQAD</v>
          </cell>
          <cell r="B366" t="str">
            <v>Benbrook EL</v>
          </cell>
          <cell r="C366">
            <v>2</v>
          </cell>
          <cell r="T366">
            <v>2</v>
          </cell>
        </row>
        <row r="367">
          <cell r="A367" t="str">
            <v>0015A00002RZvDhQAL</v>
          </cell>
          <cell r="B367" t="str">
            <v>High Point Academy</v>
          </cell>
          <cell r="C367">
            <v>2</v>
          </cell>
          <cell r="T367">
            <v>2</v>
          </cell>
        </row>
        <row r="368">
          <cell r="A368" t="str">
            <v>0015A00002RZhD4QAL</v>
          </cell>
          <cell r="B368" t="str">
            <v>Amos EL</v>
          </cell>
          <cell r="C368">
            <v>2</v>
          </cell>
          <cell r="T368">
            <v>2</v>
          </cell>
        </row>
        <row r="369">
          <cell r="A369" t="str">
            <v>0015A00002RZfejQAD</v>
          </cell>
          <cell r="B369" t="str">
            <v>Keene EL</v>
          </cell>
          <cell r="C369">
            <v>2</v>
          </cell>
          <cell r="T369">
            <v>2</v>
          </cell>
        </row>
        <row r="370">
          <cell r="A370" t="str">
            <v>0015A00002RZiGCQA1</v>
          </cell>
          <cell r="B370" t="str">
            <v>Boise City ES</v>
          </cell>
          <cell r="C370">
            <v>2</v>
          </cell>
          <cell r="T370">
            <v>2</v>
          </cell>
        </row>
        <row r="371">
          <cell r="A371" t="str">
            <v>0015A00002Ra5KFQAZ</v>
          </cell>
          <cell r="B371" t="str">
            <v>Shady Brook EL</v>
          </cell>
          <cell r="C371">
            <v>2</v>
          </cell>
          <cell r="T371">
            <v>2</v>
          </cell>
        </row>
        <row r="372">
          <cell r="A372" t="str">
            <v>0015A00002RZspvQAD</v>
          </cell>
          <cell r="B372" t="str">
            <v>Benbrook Middle/high School</v>
          </cell>
          <cell r="C372">
            <v>2</v>
          </cell>
          <cell r="T372">
            <v>2</v>
          </cell>
        </row>
        <row r="373">
          <cell r="A373" t="str">
            <v>0015A00002RZf8PQAT</v>
          </cell>
          <cell r="B373" t="str">
            <v>Alvarado J H</v>
          </cell>
          <cell r="C373">
            <v>2</v>
          </cell>
          <cell r="T373">
            <v>2</v>
          </cell>
        </row>
        <row r="374">
          <cell r="A374" t="str">
            <v>0015A00002RZdF0QAL</v>
          </cell>
          <cell r="B374" t="str">
            <v>North Joshua EL</v>
          </cell>
          <cell r="C374">
            <v>2</v>
          </cell>
          <cell r="T374">
            <v>2</v>
          </cell>
        </row>
        <row r="375">
          <cell r="A375" t="str">
            <v>0015A00002RZoqGQAT</v>
          </cell>
          <cell r="B375" t="str">
            <v>Avondale EL</v>
          </cell>
          <cell r="C375">
            <v>2</v>
          </cell>
          <cell r="T375">
            <v>2</v>
          </cell>
        </row>
        <row r="376">
          <cell r="A376" t="str">
            <v>0015A00002RZYqjQAH</v>
          </cell>
          <cell r="B376" t="str">
            <v>Tison Middle</v>
          </cell>
          <cell r="C376">
            <v>2</v>
          </cell>
          <cell r="T376">
            <v>2</v>
          </cell>
        </row>
        <row r="377">
          <cell r="A377" t="str">
            <v>0015A00002Ra18IQAR</v>
          </cell>
          <cell r="B377" t="str">
            <v>Parkview EL</v>
          </cell>
          <cell r="C377">
            <v>2</v>
          </cell>
          <cell r="T377">
            <v>2</v>
          </cell>
        </row>
        <row r="378">
          <cell r="A378" t="str">
            <v>0015A00002RZzPzQAL</v>
          </cell>
          <cell r="B378" t="str">
            <v>Bridgeport EL</v>
          </cell>
          <cell r="C378">
            <v>2</v>
          </cell>
          <cell r="T378">
            <v>2</v>
          </cell>
        </row>
        <row r="379">
          <cell r="A379" t="str">
            <v>0015A00002RZV0wQAH</v>
          </cell>
          <cell r="B379" t="str">
            <v>Poolville J H</v>
          </cell>
          <cell r="C379">
            <v>2</v>
          </cell>
          <cell r="T379">
            <v>2</v>
          </cell>
        </row>
        <row r="380">
          <cell r="A380" t="str">
            <v>0015A00002RZiwAQAT</v>
          </cell>
          <cell r="B380" t="str">
            <v>Stripling Middle</v>
          </cell>
          <cell r="C380">
            <v>2</v>
          </cell>
          <cell r="T380">
            <v>2</v>
          </cell>
        </row>
        <row r="381">
          <cell r="A381" t="str">
            <v>0015A00002RZiQ7QAL</v>
          </cell>
          <cell r="B381" t="str">
            <v>Glen Rose Int</v>
          </cell>
          <cell r="C381">
            <v>2</v>
          </cell>
          <cell r="T381">
            <v>2</v>
          </cell>
        </row>
        <row r="382">
          <cell r="A382" t="str">
            <v>0015A00002RZbnMQAT</v>
          </cell>
          <cell r="B382" t="str">
            <v>City View EL</v>
          </cell>
          <cell r="C382">
            <v>2</v>
          </cell>
          <cell r="T382">
            <v>2</v>
          </cell>
        </row>
        <row r="383">
          <cell r="A383" t="str">
            <v>0015A00002RZxaBQAT</v>
          </cell>
          <cell r="B383" t="str">
            <v>Frenship H S</v>
          </cell>
          <cell r="C383">
            <v>2</v>
          </cell>
          <cell r="T383">
            <v>2</v>
          </cell>
        </row>
        <row r="384">
          <cell r="A384" t="str">
            <v>0015A00002RZsPhQAL</v>
          </cell>
          <cell r="B384" t="str">
            <v>Bell H S</v>
          </cell>
          <cell r="C384">
            <v>2</v>
          </cell>
          <cell r="T384">
            <v>2</v>
          </cell>
        </row>
        <row r="385">
          <cell r="A385" t="str">
            <v>0016e00003GZy0yAAD</v>
          </cell>
          <cell r="B385" t="str">
            <v>IDEA Southeast</v>
          </cell>
          <cell r="C385">
            <v>2</v>
          </cell>
          <cell r="T385">
            <v>2</v>
          </cell>
        </row>
        <row r="386">
          <cell r="A386" t="str">
            <v>0015A00002RZWoHQAX</v>
          </cell>
          <cell r="B386" t="str">
            <v>Central H S</v>
          </cell>
          <cell r="C386">
            <v>2</v>
          </cell>
          <cell r="T386">
            <v>2</v>
          </cell>
        </row>
        <row r="387">
          <cell r="A387" t="str">
            <v>0015A00002RZntRQAT</v>
          </cell>
          <cell r="B387" t="str">
            <v>Austin Middle</v>
          </cell>
          <cell r="C387">
            <v>2</v>
          </cell>
          <cell r="T387">
            <v>2</v>
          </cell>
        </row>
        <row r="388">
          <cell r="A388" t="str">
            <v>0015A00002RZewYQAT</v>
          </cell>
          <cell r="B388" t="str">
            <v>Hurst Hills EL</v>
          </cell>
          <cell r="C388">
            <v>2</v>
          </cell>
          <cell r="T388">
            <v>2</v>
          </cell>
        </row>
        <row r="389">
          <cell r="A389" t="str">
            <v>0015A00002RZY2xQAH</v>
          </cell>
          <cell r="B389" t="str">
            <v>Thelma Jones EL</v>
          </cell>
          <cell r="C389">
            <v>2</v>
          </cell>
          <cell r="T389">
            <v>2</v>
          </cell>
        </row>
        <row r="390">
          <cell r="A390" t="str">
            <v>0015A00002RZwNeQAL</v>
          </cell>
          <cell r="B390" t="str">
            <v>Lubbock-cooper Bush Middle</v>
          </cell>
          <cell r="C390">
            <v>2</v>
          </cell>
          <cell r="T390">
            <v>2</v>
          </cell>
        </row>
        <row r="391">
          <cell r="A391" t="str">
            <v>0015A00002RZYXOQA5</v>
          </cell>
          <cell r="B391" t="str">
            <v>J C Thompson EL</v>
          </cell>
          <cell r="C391">
            <v>2</v>
          </cell>
          <cell r="T391">
            <v>2</v>
          </cell>
        </row>
        <row r="392">
          <cell r="A392" t="str">
            <v>0015A00002RZdZOQA1</v>
          </cell>
          <cell r="B392" t="str">
            <v>Clack Middle</v>
          </cell>
          <cell r="C392">
            <v>2</v>
          </cell>
          <cell r="T392">
            <v>2</v>
          </cell>
        </row>
        <row r="393">
          <cell r="A393" t="str">
            <v>0015A00002RZrI5QAL</v>
          </cell>
          <cell r="B393" t="str">
            <v>Wichita Falls H S</v>
          </cell>
          <cell r="C393">
            <v>2</v>
          </cell>
          <cell r="T393">
            <v>2</v>
          </cell>
        </row>
        <row r="394">
          <cell r="A394" t="str">
            <v>0015A00002RZfuXQAT</v>
          </cell>
          <cell r="B394" t="str">
            <v>Uplift Ascend Preparatory</v>
          </cell>
          <cell r="C394">
            <v>2</v>
          </cell>
          <cell r="T394">
            <v>2</v>
          </cell>
        </row>
        <row r="395">
          <cell r="A395" t="str">
            <v>0015A00002Ra5y3QAB</v>
          </cell>
          <cell r="B395" t="str">
            <v>Texas Connections Academy At Houston</v>
          </cell>
          <cell r="C395">
            <v>2</v>
          </cell>
          <cell r="T395">
            <v>2</v>
          </cell>
        </row>
        <row r="396">
          <cell r="A396" t="str">
            <v>0015A00002Ra6IJQAZ</v>
          </cell>
          <cell r="B396" t="str">
            <v>Remington Point EL</v>
          </cell>
          <cell r="C396">
            <v>2</v>
          </cell>
          <cell r="T396">
            <v>2</v>
          </cell>
        </row>
        <row r="397">
          <cell r="A397" t="str">
            <v>0015A00002RZXqeQAH</v>
          </cell>
          <cell r="B397" t="str">
            <v>Adams EL</v>
          </cell>
          <cell r="C397">
            <v>2</v>
          </cell>
          <cell r="T397">
            <v>2</v>
          </cell>
        </row>
        <row r="398">
          <cell r="A398" t="str">
            <v>0015A00002RZs86QAD</v>
          </cell>
          <cell r="B398" t="str">
            <v>Young J H</v>
          </cell>
          <cell r="C398">
            <v>2</v>
          </cell>
          <cell r="T398">
            <v>2</v>
          </cell>
        </row>
        <row r="399">
          <cell r="A399" t="str">
            <v>0015A00002RZw0fQAD</v>
          </cell>
          <cell r="B399" t="str">
            <v>Park Hills EL</v>
          </cell>
          <cell r="C399">
            <v>2</v>
          </cell>
          <cell r="T399">
            <v>2</v>
          </cell>
        </row>
        <row r="400">
          <cell r="A400" t="str">
            <v>0015A00002RZbnOQAT</v>
          </cell>
          <cell r="B400" t="str">
            <v>City View Junior/senior High</v>
          </cell>
          <cell r="C400">
            <v>2</v>
          </cell>
          <cell r="T400">
            <v>2</v>
          </cell>
        </row>
        <row r="401">
          <cell r="A401" t="str">
            <v>0015A00002RZzmnQAD</v>
          </cell>
          <cell r="B401" t="str">
            <v>Cunningham School</v>
          </cell>
          <cell r="C401">
            <v>2</v>
          </cell>
          <cell r="T401">
            <v>2</v>
          </cell>
        </row>
        <row r="402">
          <cell r="A402" t="str">
            <v>0015A00002RZe3dQAD</v>
          </cell>
          <cell r="B402" t="str">
            <v>Uplift Education-north Hills Prep Middle</v>
          </cell>
          <cell r="C402">
            <v>2</v>
          </cell>
          <cell r="T402">
            <v>2</v>
          </cell>
        </row>
        <row r="403">
          <cell r="A403" t="str">
            <v>0015A00002Ra5peQAB</v>
          </cell>
          <cell r="B403" t="str">
            <v>Mount Calm Isd</v>
          </cell>
          <cell r="C403">
            <v>2</v>
          </cell>
          <cell r="T403">
            <v>2</v>
          </cell>
        </row>
        <row r="404">
          <cell r="A404" t="str">
            <v>0015A00002RZiQxQAL</v>
          </cell>
          <cell r="B404" t="str">
            <v>Goshen Creek EL</v>
          </cell>
          <cell r="C404">
            <v>2</v>
          </cell>
          <cell r="T404">
            <v>2</v>
          </cell>
        </row>
        <row r="405">
          <cell r="A405" t="str">
            <v>0015A00002RZhHPQA1</v>
          </cell>
          <cell r="B405" t="str">
            <v>Evans Middle</v>
          </cell>
          <cell r="C405">
            <v>2</v>
          </cell>
          <cell r="T405">
            <v>2</v>
          </cell>
        </row>
        <row r="406">
          <cell r="A406" t="str">
            <v>0016e00002vOEGsAAO</v>
          </cell>
          <cell r="B406" t="str">
            <v>Wylie East J H</v>
          </cell>
          <cell r="C406">
            <v>2</v>
          </cell>
          <cell r="T406">
            <v>2</v>
          </cell>
        </row>
        <row r="407">
          <cell r="A407" t="str">
            <v>0015A00002Ra4cGQAR</v>
          </cell>
          <cell r="B407" t="str">
            <v>Seven Hills EL</v>
          </cell>
          <cell r="C407">
            <v>2</v>
          </cell>
          <cell r="T407">
            <v>2</v>
          </cell>
        </row>
        <row r="408">
          <cell r="A408" t="str">
            <v>0015A00002RZpiWQAT</v>
          </cell>
          <cell r="B408" t="str">
            <v>Emerson EL</v>
          </cell>
          <cell r="C408">
            <v>2</v>
          </cell>
          <cell r="T408">
            <v>2</v>
          </cell>
        </row>
        <row r="409">
          <cell r="A409" t="str">
            <v>0015A00002RZbb5QAD</v>
          </cell>
          <cell r="B409" t="str">
            <v>Aledo Middle</v>
          </cell>
          <cell r="C409">
            <v>2</v>
          </cell>
          <cell r="T409">
            <v>2</v>
          </cell>
        </row>
        <row r="410">
          <cell r="A410" t="str">
            <v>0016e00002vOEFzAAO</v>
          </cell>
          <cell r="B410" t="str">
            <v>Berkshire EL</v>
          </cell>
          <cell r="C410">
            <v>2</v>
          </cell>
          <cell r="T410">
            <v>2</v>
          </cell>
        </row>
        <row r="411">
          <cell r="A411" t="str">
            <v>0015A00002Ra03PQAR</v>
          </cell>
          <cell r="B411" t="str">
            <v>Colleyville Heritage H S</v>
          </cell>
          <cell r="C411">
            <v>2</v>
          </cell>
          <cell r="T411">
            <v>2</v>
          </cell>
        </row>
        <row r="412">
          <cell r="A412" t="str">
            <v>0016e00003BJPs4AAH</v>
          </cell>
          <cell r="B412" t="str">
            <v>Crestview El</v>
          </cell>
          <cell r="C412">
            <v>2</v>
          </cell>
          <cell r="T412">
            <v>2</v>
          </cell>
        </row>
        <row r="413">
          <cell r="A413" t="str">
            <v>0015A00002Ra2U4QAJ</v>
          </cell>
          <cell r="B413" t="str">
            <v>Clyde J H</v>
          </cell>
          <cell r="C413">
            <v>2</v>
          </cell>
          <cell r="T413">
            <v>2</v>
          </cell>
        </row>
        <row r="414">
          <cell r="A414" t="str">
            <v>0015A00002RZtrmQAD</v>
          </cell>
          <cell r="B414" t="str">
            <v>Fossil Hill Middle</v>
          </cell>
          <cell r="C414">
            <v>2</v>
          </cell>
          <cell r="T414">
            <v>2</v>
          </cell>
        </row>
        <row r="415">
          <cell r="A415" t="str">
            <v>0015A00002RZrzkQAD</v>
          </cell>
          <cell r="B415" t="str">
            <v>Whitley Road EL</v>
          </cell>
          <cell r="C415">
            <v>2</v>
          </cell>
          <cell r="T415">
            <v>2</v>
          </cell>
        </row>
        <row r="416">
          <cell r="A416" t="str">
            <v>0015A00002RZYquQAH</v>
          </cell>
          <cell r="B416" t="str">
            <v>Texas Leadership Of San Angelo</v>
          </cell>
          <cell r="C416">
            <v>2</v>
          </cell>
          <cell r="T416">
            <v>2</v>
          </cell>
        </row>
        <row r="417">
          <cell r="A417" t="str">
            <v>0015A00002RZdpmQAD</v>
          </cell>
          <cell r="B417" t="str">
            <v>Paul Belton EL</v>
          </cell>
          <cell r="C417">
            <v>2</v>
          </cell>
          <cell r="T417">
            <v>2</v>
          </cell>
        </row>
        <row r="418">
          <cell r="A418" t="str">
            <v>0015A00002RZnwyQAD</v>
          </cell>
          <cell r="B418" t="str">
            <v>Wylie West EL</v>
          </cell>
          <cell r="C418">
            <v>2</v>
          </cell>
          <cell r="T418">
            <v>2</v>
          </cell>
        </row>
        <row r="419">
          <cell r="A419" t="str">
            <v>0015A00002Ra679QAB</v>
          </cell>
          <cell r="B419" t="str">
            <v>Rann EL</v>
          </cell>
          <cell r="C419">
            <v>2</v>
          </cell>
          <cell r="T419">
            <v>2</v>
          </cell>
        </row>
        <row r="420">
          <cell r="A420" t="str">
            <v>0015A00002RZieFQAT</v>
          </cell>
          <cell r="B420" t="str">
            <v>River Trails EL</v>
          </cell>
          <cell r="C420">
            <v>2</v>
          </cell>
          <cell r="T420">
            <v>2</v>
          </cell>
        </row>
        <row r="421">
          <cell r="A421" t="str">
            <v>0015A00002RZsyaQAD</v>
          </cell>
          <cell r="B421" t="str">
            <v>Haslet EL</v>
          </cell>
          <cell r="C421">
            <v>2</v>
          </cell>
          <cell r="T421">
            <v>2</v>
          </cell>
        </row>
        <row r="422">
          <cell r="A422" t="str">
            <v>0015A00002RZjFwQAL</v>
          </cell>
          <cell r="B422" t="str">
            <v>Mansfield Timberview H S</v>
          </cell>
          <cell r="C422">
            <v>2</v>
          </cell>
          <cell r="T422">
            <v>2</v>
          </cell>
        </row>
        <row r="423">
          <cell r="A423" t="str">
            <v>0015A00002RZazrQAD</v>
          </cell>
          <cell r="B423" t="str">
            <v>Cisco EL</v>
          </cell>
          <cell r="C423">
            <v>2</v>
          </cell>
          <cell r="T423">
            <v>2</v>
          </cell>
        </row>
        <row r="424">
          <cell r="A424" t="str">
            <v>0015A00002RZhi9QAD</v>
          </cell>
          <cell r="B424" t="str">
            <v>Millsap Middle</v>
          </cell>
          <cell r="C424">
            <v>2</v>
          </cell>
          <cell r="T424">
            <v>2</v>
          </cell>
        </row>
        <row r="425">
          <cell r="A425" t="str">
            <v>0015A00002Ra5yvQAB</v>
          </cell>
          <cell r="B425" t="str">
            <v>Iltexas Grand Prairie Middle</v>
          </cell>
          <cell r="C425">
            <v>2</v>
          </cell>
          <cell r="T425">
            <v>2</v>
          </cell>
        </row>
        <row r="426">
          <cell r="A426" t="str">
            <v>0015A00002RZbbsQAD</v>
          </cell>
          <cell r="B426" t="str">
            <v>Aikman EL</v>
          </cell>
          <cell r="C426">
            <v>2</v>
          </cell>
          <cell r="T426">
            <v>2</v>
          </cell>
        </row>
        <row r="427">
          <cell r="A427" t="str">
            <v>0015A00002Ra673QAB</v>
          </cell>
          <cell r="B427" t="str">
            <v>Rankin EL</v>
          </cell>
          <cell r="C427">
            <v>2</v>
          </cell>
          <cell r="T427">
            <v>2</v>
          </cell>
        </row>
        <row r="428">
          <cell r="A428" t="str">
            <v>0015A00002Ra534QAB</v>
          </cell>
          <cell r="B428" t="str">
            <v>Rush EL</v>
          </cell>
          <cell r="C428">
            <v>2</v>
          </cell>
          <cell r="T428">
            <v>2</v>
          </cell>
        </row>
        <row r="429">
          <cell r="A429" t="str">
            <v>0015A00002Ra1y5QAB</v>
          </cell>
          <cell r="B429" t="str">
            <v>South Lawn EL</v>
          </cell>
          <cell r="C429">
            <v>2</v>
          </cell>
          <cell r="T429">
            <v>2</v>
          </cell>
        </row>
        <row r="430">
          <cell r="A430" t="str">
            <v>0015A00002RZX2iQAH</v>
          </cell>
          <cell r="B430" t="str">
            <v>Primrose School At Hidden Lakes</v>
          </cell>
          <cell r="C430">
            <v>2</v>
          </cell>
          <cell r="T430">
            <v>2</v>
          </cell>
        </row>
        <row r="431">
          <cell r="A431" t="str">
            <v>0015A00002RZeIjQAL</v>
          </cell>
          <cell r="B431" t="str">
            <v>Chisholm Trail Middle</v>
          </cell>
          <cell r="C431">
            <v>2</v>
          </cell>
          <cell r="T431">
            <v>2</v>
          </cell>
        </row>
        <row r="432">
          <cell r="A432" t="str">
            <v>0015A00002RZa7CQAT</v>
          </cell>
          <cell r="B432" t="str">
            <v>Bradford EL</v>
          </cell>
          <cell r="C432">
            <v>2</v>
          </cell>
          <cell r="T432">
            <v>2</v>
          </cell>
        </row>
        <row r="433">
          <cell r="A433" t="str">
            <v>0015A00002RZnXkQAL</v>
          </cell>
          <cell r="B433" t="str">
            <v>Hirschi H S</v>
          </cell>
          <cell r="C433">
            <v>2</v>
          </cell>
          <cell r="T433">
            <v>2</v>
          </cell>
        </row>
        <row r="434">
          <cell r="A434" t="str">
            <v>0015A00002Ra7WgQAJ</v>
          </cell>
          <cell r="B434" t="str">
            <v>St Johns Episcopal School</v>
          </cell>
          <cell r="C434">
            <v>2</v>
          </cell>
          <cell r="T434">
            <v>2</v>
          </cell>
        </row>
        <row r="435">
          <cell r="A435" t="str">
            <v>0015A00002RZnt2QAD</v>
          </cell>
          <cell r="B435" t="str">
            <v>Stephen F Austin Environmental Science Academy</v>
          </cell>
          <cell r="C435">
            <v>1</v>
          </cell>
          <cell r="T435">
            <v>1</v>
          </cell>
        </row>
        <row r="436">
          <cell r="A436" t="str">
            <v>0015A00002RZyqNQAT</v>
          </cell>
          <cell r="B436" t="str">
            <v>Bushland Middle</v>
          </cell>
          <cell r="C436">
            <v>1</v>
          </cell>
          <cell r="T436">
            <v>1</v>
          </cell>
        </row>
        <row r="437">
          <cell r="A437" t="str">
            <v>0015A00002Ra5TnQAJ</v>
          </cell>
          <cell r="B437" t="str">
            <v>Sam Houston Middle</v>
          </cell>
          <cell r="C437">
            <v>1</v>
          </cell>
          <cell r="T437">
            <v>1</v>
          </cell>
        </row>
        <row r="438">
          <cell r="A438" t="str">
            <v>0015A00002RZd7uQAD</v>
          </cell>
          <cell r="B438" t="str">
            <v>DUPLICATE DO NOT USE Hill School</v>
          </cell>
          <cell r="C438">
            <v>1</v>
          </cell>
          <cell r="T438">
            <v>1</v>
          </cell>
        </row>
        <row r="439">
          <cell r="A439" t="str">
            <v>0015A00002RZaztQAD</v>
          </cell>
          <cell r="B439" t="str">
            <v>Cisco J H</v>
          </cell>
          <cell r="C439">
            <v>1</v>
          </cell>
          <cell r="T439">
            <v>1</v>
          </cell>
        </row>
        <row r="440">
          <cell r="A440" t="str">
            <v>0015A00002RZytxQAD</v>
          </cell>
          <cell r="B440" t="str">
            <v>North Ridge EL</v>
          </cell>
          <cell r="C440">
            <v>1</v>
          </cell>
          <cell r="T440">
            <v>1</v>
          </cell>
        </row>
        <row r="441">
          <cell r="A441" t="str">
            <v>0015A00002Ra4VrQAJ</v>
          </cell>
          <cell r="B441" t="str">
            <v>Morton School</v>
          </cell>
          <cell r="C441">
            <v>1</v>
          </cell>
          <cell r="T441">
            <v>1</v>
          </cell>
        </row>
        <row r="442">
          <cell r="A442" t="str">
            <v>0015A00002RZZJjQAP</v>
          </cell>
          <cell r="B442" t="str">
            <v>Boyd H S</v>
          </cell>
          <cell r="C442">
            <v>1</v>
          </cell>
          <cell r="T442">
            <v>1</v>
          </cell>
        </row>
        <row r="443">
          <cell r="A443" t="str">
            <v>0015A00002Ra5TvQAJ</v>
          </cell>
          <cell r="B443" t="str">
            <v>Sam Rosen EL</v>
          </cell>
          <cell r="C443">
            <v>1</v>
          </cell>
          <cell r="T443">
            <v>1</v>
          </cell>
        </row>
        <row r="444">
          <cell r="A444" t="str">
            <v>0015A00002RZe1IQAT</v>
          </cell>
          <cell r="B444" t="str">
            <v>Memphis Middle</v>
          </cell>
          <cell r="C444">
            <v>1</v>
          </cell>
          <cell r="T444">
            <v>1</v>
          </cell>
        </row>
        <row r="445">
          <cell r="A445" t="str">
            <v>0015A00002RZzgHQAT</v>
          </cell>
          <cell r="B445" t="str">
            <v>Crow Leadership Academy</v>
          </cell>
          <cell r="C445">
            <v>1</v>
          </cell>
          <cell r="T445">
            <v>1</v>
          </cell>
        </row>
        <row r="446">
          <cell r="A446" t="str">
            <v>0015A00002RZjFvQAL</v>
          </cell>
          <cell r="B446" t="str">
            <v>Mansfield Summit H S</v>
          </cell>
          <cell r="C446">
            <v>1</v>
          </cell>
          <cell r="T446">
            <v>1</v>
          </cell>
        </row>
        <row r="447">
          <cell r="A447" t="str">
            <v>0015A00002RZnQtQAL</v>
          </cell>
          <cell r="B447" t="str">
            <v>Zia Elementary</v>
          </cell>
          <cell r="C447">
            <v>1</v>
          </cell>
          <cell r="T447">
            <v>1</v>
          </cell>
        </row>
        <row r="448">
          <cell r="A448" t="str">
            <v>0015A00002RZvfSQAT</v>
          </cell>
          <cell r="B448" t="str">
            <v>Tarrant Co College South/fort Worth Collegiate H S</v>
          </cell>
          <cell r="C448">
            <v>1</v>
          </cell>
          <cell r="T448">
            <v>1</v>
          </cell>
        </row>
        <row r="449">
          <cell r="A449" t="str">
            <v>0015A00002RZVbvQAH</v>
          </cell>
          <cell r="B449" t="str">
            <v>L A Gililland EL</v>
          </cell>
          <cell r="C449">
            <v>1</v>
          </cell>
          <cell r="T449">
            <v>1</v>
          </cell>
        </row>
        <row r="450">
          <cell r="A450" t="str">
            <v>0015A00002RZveTQAT</v>
          </cell>
          <cell r="B450" t="str">
            <v>Alderson EL</v>
          </cell>
          <cell r="C450">
            <v>1</v>
          </cell>
          <cell r="T450">
            <v>1</v>
          </cell>
        </row>
        <row r="451">
          <cell r="A451" t="str">
            <v>0015A00002RZngqQAD</v>
          </cell>
          <cell r="B451" t="str">
            <v>Mcwhorter EL</v>
          </cell>
          <cell r="C451">
            <v>1</v>
          </cell>
          <cell r="T451">
            <v>1</v>
          </cell>
        </row>
        <row r="452">
          <cell r="A452" t="str">
            <v>0015A00002RZvURQA1</v>
          </cell>
          <cell r="B452" t="str">
            <v>Fellowship Academy</v>
          </cell>
          <cell r="C452">
            <v>1</v>
          </cell>
          <cell r="T452">
            <v>1</v>
          </cell>
        </row>
        <row r="453">
          <cell r="A453" t="str">
            <v>0015A00002RZx6FQAT</v>
          </cell>
          <cell r="B453" t="str">
            <v>West Texas EL</v>
          </cell>
          <cell r="C453">
            <v>1</v>
          </cell>
          <cell r="T453">
            <v>1</v>
          </cell>
        </row>
        <row r="454">
          <cell r="A454" t="str">
            <v>0015A00002RZf9PQAT</v>
          </cell>
          <cell r="B454" t="str">
            <v>Amarillo H S</v>
          </cell>
          <cell r="C454">
            <v>1</v>
          </cell>
          <cell r="T454">
            <v>1</v>
          </cell>
        </row>
        <row r="455">
          <cell r="A455" t="str">
            <v>0015A00002RZntGQAT</v>
          </cell>
          <cell r="B455" t="str">
            <v>Austin EL</v>
          </cell>
          <cell r="C455">
            <v>1</v>
          </cell>
          <cell r="T455">
            <v>1</v>
          </cell>
        </row>
        <row r="456">
          <cell r="A456" t="str">
            <v>0015A00002RZrrWQAT</v>
          </cell>
          <cell r="B456" t="str">
            <v>Helbing EL</v>
          </cell>
          <cell r="C456">
            <v>1</v>
          </cell>
          <cell r="T456">
            <v>1</v>
          </cell>
        </row>
        <row r="457">
          <cell r="A457" t="str">
            <v>0015A00002RZoL1QAL</v>
          </cell>
          <cell r="B457" t="str">
            <v>Balko HS</v>
          </cell>
          <cell r="C457">
            <v>1</v>
          </cell>
          <cell r="T457">
            <v>1</v>
          </cell>
        </row>
        <row r="458">
          <cell r="A458" t="str">
            <v>0015A00002Ra7BsQAJ</v>
          </cell>
          <cell r="B458" t="str">
            <v>Trinity Springs Middle</v>
          </cell>
          <cell r="C458">
            <v>1</v>
          </cell>
          <cell r="T458">
            <v>1</v>
          </cell>
        </row>
        <row r="459">
          <cell r="A459" t="str">
            <v>0015A00002RZf8MQAT</v>
          </cell>
          <cell r="B459" t="str">
            <v>Alvarado Int</v>
          </cell>
          <cell r="C459">
            <v>1</v>
          </cell>
          <cell r="T459">
            <v>1</v>
          </cell>
        </row>
        <row r="460">
          <cell r="A460" t="str">
            <v>0015A00002RZmhMQAT</v>
          </cell>
          <cell r="B460" t="str">
            <v>Godley EL</v>
          </cell>
          <cell r="C460">
            <v>1</v>
          </cell>
          <cell r="T460">
            <v>1</v>
          </cell>
        </row>
        <row r="461">
          <cell r="A461" t="str">
            <v>0015A00002RZag8QAD</v>
          </cell>
          <cell r="B461" t="str">
            <v>Saginaw EL</v>
          </cell>
          <cell r="C461">
            <v>1</v>
          </cell>
          <cell r="T461">
            <v>1</v>
          </cell>
        </row>
        <row r="462">
          <cell r="A462" t="str">
            <v>0015A00002RZnv9QAD</v>
          </cell>
          <cell r="B462" t="str">
            <v>Wilson EL</v>
          </cell>
          <cell r="C462">
            <v>1</v>
          </cell>
          <cell r="T462">
            <v>1</v>
          </cell>
        </row>
        <row r="463">
          <cell r="A463" t="str">
            <v>0015A00002RZsCMQA1</v>
          </cell>
          <cell r="B463" t="str">
            <v>Holy Trinity Classical Christian School</v>
          </cell>
          <cell r="C463">
            <v>1</v>
          </cell>
          <cell r="T463">
            <v>1</v>
          </cell>
        </row>
        <row r="464">
          <cell r="A464" t="str">
            <v>0015A00002Ra4FSQAZ</v>
          </cell>
          <cell r="B464" t="str">
            <v>Oak Ridge EL</v>
          </cell>
          <cell r="C464">
            <v>1</v>
          </cell>
          <cell r="T464">
            <v>1</v>
          </cell>
        </row>
        <row r="465">
          <cell r="A465" t="str">
            <v>0015A00002RZbGbQAL</v>
          </cell>
          <cell r="B465" t="str">
            <v>Williams EL</v>
          </cell>
          <cell r="C465">
            <v>1</v>
          </cell>
          <cell r="T465">
            <v>1</v>
          </cell>
        </row>
        <row r="466">
          <cell r="A466" t="str">
            <v>0015A00002Ra67wQAB</v>
          </cell>
          <cell r="B466" t="str">
            <v>Texhoma EL</v>
          </cell>
          <cell r="C466">
            <v>1</v>
          </cell>
          <cell r="T466">
            <v>1</v>
          </cell>
        </row>
        <row r="467">
          <cell r="A467" t="str">
            <v>0015A00002RZf8GQAT</v>
          </cell>
          <cell r="B467" t="str">
            <v>Alvarado El-south</v>
          </cell>
          <cell r="C467">
            <v>1</v>
          </cell>
          <cell r="T467">
            <v>1</v>
          </cell>
        </row>
        <row r="468">
          <cell r="A468" t="str">
            <v>0015A00002RZf8NQAT</v>
          </cell>
          <cell r="B468" t="str">
            <v>Alvarado Intermediate</v>
          </cell>
          <cell r="C468">
            <v>1</v>
          </cell>
          <cell r="T468">
            <v>1</v>
          </cell>
        </row>
        <row r="469">
          <cell r="A469" t="str">
            <v>0015A00002RZn87QAD</v>
          </cell>
          <cell r="B469" t="str">
            <v>Granbury Middle</v>
          </cell>
          <cell r="C469">
            <v>1</v>
          </cell>
          <cell r="T469">
            <v>1</v>
          </cell>
        </row>
        <row r="470">
          <cell r="A470" t="str">
            <v>0015A00002RZfdHQAT</v>
          </cell>
          <cell r="B470" t="str">
            <v>Merryhill School</v>
          </cell>
          <cell r="C470">
            <v>1</v>
          </cell>
          <cell r="T470">
            <v>1</v>
          </cell>
        </row>
        <row r="471">
          <cell r="A471" t="str">
            <v>0015A00002RZpvQQAT</v>
          </cell>
          <cell r="B471" t="str">
            <v>Weatherford Christian School</v>
          </cell>
          <cell r="C471">
            <v>1</v>
          </cell>
          <cell r="T471">
            <v>1</v>
          </cell>
        </row>
        <row r="472">
          <cell r="A472" t="str">
            <v>0015A00002Ra67yQAB</v>
          </cell>
          <cell r="B472" t="str">
            <v>Texhoma HS</v>
          </cell>
          <cell r="C472">
            <v>1</v>
          </cell>
          <cell r="T472">
            <v>1</v>
          </cell>
        </row>
        <row r="473">
          <cell r="A473" t="str">
            <v>0015A00002RZrLoQAL</v>
          </cell>
          <cell r="B473" t="str">
            <v>Maedgen EL</v>
          </cell>
          <cell r="C473">
            <v>1</v>
          </cell>
          <cell r="T473">
            <v>1</v>
          </cell>
        </row>
        <row r="474">
          <cell r="A474" t="str">
            <v>0015A00002RZrAvQAL</v>
          </cell>
          <cell r="B474" t="str">
            <v>Bean EL</v>
          </cell>
          <cell r="C474">
            <v>1</v>
          </cell>
          <cell r="T474">
            <v>1</v>
          </cell>
        </row>
        <row r="475">
          <cell r="A475" t="str">
            <v>0015A00002RZXUSQA5</v>
          </cell>
          <cell r="B475" t="str">
            <v>Christian Life Preparatory School</v>
          </cell>
          <cell r="C475">
            <v>1</v>
          </cell>
          <cell r="T475">
            <v>1</v>
          </cell>
        </row>
        <row r="476">
          <cell r="A476" t="str">
            <v>0015A00002Ra0asQAB</v>
          </cell>
          <cell r="B476" t="str">
            <v>James M Steele H S</v>
          </cell>
          <cell r="C476">
            <v>1</v>
          </cell>
          <cell r="T476">
            <v>1</v>
          </cell>
        </row>
        <row r="477">
          <cell r="A477" t="str">
            <v>0015A00002RZvfWQAT</v>
          </cell>
          <cell r="B477" t="str">
            <v>V R Eaton H S</v>
          </cell>
          <cell r="C477">
            <v>1</v>
          </cell>
          <cell r="T477">
            <v>1</v>
          </cell>
        </row>
        <row r="478">
          <cell r="A478" t="str">
            <v>0015A00002Ra1twQAB</v>
          </cell>
          <cell r="B478" t="str">
            <v>Oakwood Terrace EL</v>
          </cell>
          <cell r="C478">
            <v>1</v>
          </cell>
          <cell r="T478">
            <v>1</v>
          </cell>
        </row>
        <row r="479">
          <cell r="A479" t="str">
            <v>0015A00002RZuFKQA1</v>
          </cell>
          <cell r="B479" t="str">
            <v>Hardwick EL</v>
          </cell>
          <cell r="C479">
            <v>1</v>
          </cell>
          <cell r="T479">
            <v>1</v>
          </cell>
        </row>
        <row r="480">
          <cell r="A480" t="str">
            <v>0015A00002Ra58IQAR</v>
          </cell>
          <cell r="B480" t="str">
            <v>Slaton Middle</v>
          </cell>
          <cell r="C480">
            <v>1</v>
          </cell>
          <cell r="T480">
            <v>1</v>
          </cell>
        </row>
        <row r="481">
          <cell r="A481" t="str">
            <v>0015A00002RZiGSQA1</v>
          </cell>
          <cell r="B481" t="str">
            <v>Boles J H</v>
          </cell>
          <cell r="C481">
            <v>1</v>
          </cell>
          <cell r="T481">
            <v>1</v>
          </cell>
        </row>
        <row r="482">
          <cell r="A482" t="str">
            <v>0015A00002RZfXZQA1</v>
          </cell>
          <cell r="B482" t="str">
            <v>Grandview J H</v>
          </cell>
          <cell r="C482">
            <v>1</v>
          </cell>
          <cell r="T482">
            <v>1</v>
          </cell>
        </row>
        <row r="483">
          <cell r="A483" t="str">
            <v>0015A00002Ra36JQAR</v>
          </cell>
          <cell r="B483" t="str">
            <v>Red Oak Middle</v>
          </cell>
          <cell r="C483">
            <v>1</v>
          </cell>
          <cell r="T483">
            <v>1</v>
          </cell>
        </row>
        <row r="484">
          <cell r="A484" t="str">
            <v>0016e00002xQiRqAAK</v>
          </cell>
          <cell r="B484" t="str">
            <v>Carmona-Harrison Elem</v>
          </cell>
          <cell r="C484">
            <v>1</v>
          </cell>
          <cell r="T484">
            <v>1</v>
          </cell>
        </row>
        <row r="485">
          <cell r="A485" t="str">
            <v>0015A00002RZznKQAT</v>
          </cell>
          <cell r="B485" t="str">
            <v>Curtis EL</v>
          </cell>
          <cell r="C485">
            <v>1</v>
          </cell>
          <cell r="T485">
            <v>1</v>
          </cell>
        </row>
        <row r="486">
          <cell r="A486" t="str">
            <v>0015A00002RZs0wQAD</v>
          </cell>
          <cell r="B486" t="str">
            <v>Whittier EL</v>
          </cell>
          <cell r="C486">
            <v>1</v>
          </cell>
          <cell r="T486">
            <v>1</v>
          </cell>
        </row>
        <row r="487">
          <cell r="A487" t="str">
            <v>0015A00002RZh7yQAD</v>
          </cell>
          <cell r="B487" t="str">
            <v>Mary Orr Int</v>
          </cell>
          <cell r="C487">
            <v>1</v>
          </cell>
          <cell r="T487">
            <v>1</v>
          </cell>
        </row>
        <row r="488">
          <cell r="A488" t="str">
            <v>0015A00002RZys9QAD</v>
          </cell>
          <cell r="B488" t="str">
            <v>West Handley EL</v>
          </cell>
          <cell r="C488">
            <v>1</v>
          </cell>
          <cell r="T488">
            <v>1</v>
          </cell>
        </row>
        <row r="489">
          <cell r="A489" t="str">
            <v>0015A00002Ra60cQAB</v>
          </cell>
          <cell r="B489" t="str">
            <v>Im Terrell Academy For Stem And Vpa</v>
          </cell>
          <cell r="C489">
            <v>1</v>
          </cell>
          <cell r="T489">
            <v>1</v>
          </cell>
        </row>
        <row r="490">
          <cell r="A490" t="str">
            <v>0015A00002RZePoQAL</v>
          </cell>
          <cell r="B490" t="str">
            <v>Southeast EL</v>
          </cell>
          <cell r="C490">
            <v>1</v>
          </cell>
          <cell r="T490">
            <v>1</v>
          </cell>
        </row>
        <row r="491">
          <cell r="A491" t="str">
            <v>0015A00002RZYakQAH</v>
          </cell>
          <cell r="B491" t="str">
            <v>Rogers EL</v>
          </cell>
          <cell r="C491">
            <v>1</v>
          </cell>
          <cell r="T491">
            <v>1</v>
          </cell>
        </row>
        <row r="492">
          <cell r="A492" t="str">
            <v>0015A00002RZs2uQAD</v>
          </cell>
          <cell r="B492" t="str">
            <v>Bedford J H</v>
          </cell>
          <cell r="C492">
            <v>1</v>
          </cell>
          <cell r="T492">
            <v>1</v>
          </cell>
        </row>
        <row r="493">
          <cell r="A493" t="str">
            <v>0015A00002Ra66yQAB</v>
          </cell>
          <cell r="B493" t="str">
            <v>Ranger Middle</v>
          </cell>
          <cell r="C493">
            <v>1</v>
          </cell>
          <cell r="T493">
            <v>1</v>
          </cell>
        </row>
        <row r="494">
          <cell r="A494" t="str">
            <v>0015A00002RZjPlQAL</v>
          </cell>
          <cell r="B494" t="str">
            <v>Anna May Daulton EL</v>
          </cell>
          <cell r="C494">
            <v>1</v>
          </cell>
          <cell r="T494">
            <v>1</v>
          </cell>
        </row>
        <row r="495">
          <cell r="A495" t="str">
            <v>0015A00002RZz34QAD</v>
          </cell>
          <cell r="B495" t="str">
            <v>Texas Virtual Academy At Hallsville</v>
          </cell>
          <cell r="C495">
            <v>1</v>
          </cell>
          <cell r="T495">
            <v>1</v>
          </cell>
        </row>
        <row r="496">
          <cell r="A496" t="str">
            <v>0015A00002RZcqsQAD</v>
          </cell>
          <cell r="B496" t="str">
            <v>Holy Cross Catholic Academy</v>
          </cell>
          <cell r="C496">
            <v>1</v>
          </cell>
          <cell r="T496">
            <v>1</v>
          </cell>
        </row>
        <row r="497">
          <cell r="A497" t="str">
            <v>0015A00002RZvF5QAL</v>
          </cell>
          <cell r="B497" t="str">
            <v>Bowie 6th Grade Campus</v>
          </cell>
          <cell r="C497">
            <v>1</v>
          </cell>
          <cell r="T497">
            <v>1</v>
          </cell>
        </row>
        <row r="498">
          <cell r="A498" t="str">
            <v>0015A00002RZXH1QAP</v>
          </cell>
          <cell r="B498" t="str">
            <v>Larson EL</v>
          </cell>
          <cell r="C498">
            <v>1</v>
          </cell>
          <cell r="T498">
            <v>1</v>
          </cell>
        </row>
        <row r="499">
          <cell r="A499" t="str">
            <v>0015A00002Ra3KMQAZ</v>
          </cell>
          <cell r="B499" t="str">
            <v>Silver Creek EL</v>
          </cell>
          <cell r="C499">
            <v>1</v>
          </cell>
          <cell r="T499">
            <v>1</v>
          </cell>
        </row>
        <row r="500">
          <cell r="A500" t="str">
            <v>0015A00002Ra7OQQAZ</v>
          </cell>
          <cell r="B500" t="str">
            <v>S H Crowley EL</v>
          </cell>
          <cell r="C500">
            <v>1</v>
          </cell>
          <cell r="T500">
            <v>1</v>
          </cell>
        </row>
        <row r="501">
          <cell r="A501" t="str">
            <v>0015A00002RZwNgQAL</v>
          </cell>
          <cell r="B501" t="str">
            <v>Lubbock-cooper H S</v>
          </cell>
          <cell r="C501">
            <v>1</v>
          </cell>
          <cell r="T501">
            <v>1</v>
          </cell>
        </row>
        <row r="502">
          <cell r="A502" t="str">
            <v>0015A00002RZWzGQAX</v>
          </cell>
          <cell r="B502" t="str">
            <v>Irons Middle</v>
          </cell>
          <cell r="C502">
            <v>1</v>
          </cell>
          <cell r="T502">
            <v>1</v>
          </cell>
        </row>
        <row r="503">
          <cell r="A503" t="str">
            <v>0015A00002Ra3DHQAZ</v>
          </cell>
          <cell r="B503" t="str">
            <v>Oak Grove EL</v>
          </cell>
          <cell r="C503">
            <v>1</v>
          </cell>
          <cell r="T503">
            <v>1</v>
          </cell>
        </row>
        <row r="504">
          <cell r="A504" t="str">
            <v>0015A00002RZf5rQAD</v>
          </cell>
          <cell r="B504" t="str">
            <v>Christ Academy</v>
          </cell>
          <cell r="C504">
            <v>1</v>
          </cell>
          <cell r="T504">
            <v>1</v>
          </cell>
        </row>
        <row r="505">
          <cell r="A505" t="str">
            <v>0015A00002RZu0hQAD</v>
          </cell>
          <cell r="B505" t="str">
            <v>Castleberry EL</v>
          </cell>
          <cell r="C505">
            <v>1</v>
          </cell>
          <cell r="T505">
            <v>1</v>
          </cell>
        </row>
        <row r="506">
          <cell r="A506" t="str">
            <v>0015A00002RZpfRQAT</v>
          </cell>
          <cell r="B506" t="str">
            <v>Heritage Middle</v>
          </cell>
          <cell r="C506">
            <v>1</v>
          </cell>
          <cell r="T506">
            <v>1</v>
          </cell>
        </row>
        <row r="507">
          <cell r="A507" t="str">
            <v>0015A00002RZh1hQAD</v>
          </cell>
          <cell r="B507" t="str">
            <v>Kidwell EL</v>
          </cell>
          <cell r="C507">
            <v>1</v>
          </cell>
          <cell r="T507">
            <v>1</v>
          </cell>
        </row>
        <row r="508">
          <cell r="A508" t="str">
            <v>0015A00002RZwlsQAD</v>
          </cell>
          <cell r="B508" t="str">
            <v>Lipan H S</v>
          </cell>
          <cell r="C508">
            <v>1</v>
          </cell>
          <cell r="T508">
            <v>1</v>
          </cell>
        </row>
        <row r="509">
          <cell r="A509" t="str">
            <v>0015A00002RZczuQAD</v>
          </cell>
          <cell r="B509" t="str">
            <v>All Saints Episcopal School</v>
          </cell>
          <cell r="C509">
            <v>1</v>
          </cell>
          <cell r="T509">
            <v>1</v>
          </cell>
        </row>
        <row r="510">
          <cell r="A510" t="str">
            <v>0015A00002RZuesQAD</v>
          </cell>
          <cell r="B510" t="str">
            <v>Westover Park J H</v>
          </cell>
          <cell r="C510">
            <v>1</v>
          </cell>
          <cell r="T510">
            <v>1</v>
          </cell>
        </row>
        <row r="511">
          <cell r="A511" t="str">
            <v>0015A00002RZdtSQAT</v>
          </cell>
          <cell r="B511" t="str">
            <v>Bryson EL</v>
          </cell>
          <cell r="C511">
            <v>1</v>
          </cell>
          <cell r="T511">
            <v>1</v>
          </cell>
        </row>
        <row r="512">
          <cell r="A512" t="str">
            <v>0015A00002RZrO5QAL</v>
          </cell>
          <cell r="B512" t="str">
            <v>Franklin EL</v>
          </cell>
          <cell r="C512">
            <v>1</v>
          </cell>
          <cell r="T512">
            <v>1</v>
          </cell>
        </row>
        <row r="513">
          <cell r="A513" t="str">
            <v>0015A00002Ra0RFQAZ</v>
          </cell>
          <cell r="B513" t="str">
            <v>Crockett EL</v>
          </cell>
          <cell r="C513">
            <v>1</v>
          </cell>
          <cell r="T513">
            <v>1</v>
          </cell>
        </row>
        <row r="514">
          <cell r="A514" t="str">
            <v>0015A00002RZnt5QAD</v>
          </cell>
          <cell r="B514" t="str">
            <v>Austin EL</v>
          </cell>
          <cell r="C514">
            <v>1</v>
          </cell>
          <cell r="T514">
            <v>1</v>
          </cell>
        </row>
        <row r="515">
          <cell r="A515" t="str">
            <v>0015A00002RZla0QAD</v>
          </cell>
          <cell r="B515" t="str">
            <v>Highland EL</v>
          </cell>
          <cell r="C515">
            <v>1</v>
          </cell>
          <cell r="T515">
            <v>1</v>
          </cell>
        </row>
        <row r="516">
          <cell r="A516" t="str">
            <v>0015A00002RZoxAQAT</v>
          </cell>
          <cell r="B516" t="str">
            <v>St Peter The Apostle School</v>
          </cell>
          <cell r="C516">
            <v>1</v>
          </cell>
          <cell r="T516">
            <v>1</v>
          </cell>
        </row>
        <row r="517">
          <cell r="A517" t="str">
            <v>0015A00002RZs7ZQAT</v>
          </cell>
          <cell r="B517" t="str">
            <v>Woodway EL</v>
          </cell>
          <cell r="C517">
            <v>1</v>
          </cell>
          <cell r="T517">
            <v>1</v>
          </cell>
        </row>
        <row r="518">
          <cell r="A518" t="str">
            <v>0015A00002RZuexQAD</v>
          </cell>
          <cell r="B518" t="str">
            <v>Westpark EL</v>
          </cell>
          <cell r="C518">
            <v>1</v>
          </cell>
          <cell r="T518">
            <v>1</v>
          </cell>
        </row>
        <row r="519">
          <cell r="A519" t="str">
            <v>0015A00002RZbuFQAT</v>
          </cell>
          <cell r="B519" t="str">
            <v>Kirby Middle</v>
          </cell>
          <cell r="C519">
            <v>1</v>
          </cell>
          <cell r="T519">
            <v>1</v>
          </cell>
        </row>
        <row r="520">
          <cell r="A520" t="str">
            <v>0016e000030qTWUAA2</v>
          </cell>
          <cell r="B520" t="str">
            <v>Lil Pirates Preschool</v>
          </cell>
          <cell r="C520">
            <v>1</v>
          </cell>
          <cell r="T520">
            <v>1</v>
          </cell>
        </row>
        <row r="521">
          <cell r="A521" t="str">
            <v>0015A00002Ra5xwQAB</v>
          </cell>
          <cell r="B521" t="str">
            <v>Texas Academy Of Biomedical</v>
          </cell>
          <cell r="C521">
            <v>1</v>
          </cell>
          <cell r="T521">
            <v>1</v>
          </cell>
        </row>
        <row r="522">
          <cell r="A522" t="str">
            <v>0015A00002RZvFuQAL</v>
          </cell>
          <cell r="B522" t="str">
            <v>International Leadership of Texas</v>
          </cell>
          <cell r="C522">
            <v>1</v>
          </cell>
          <cell r="T522">
            <v>1</v>
          </cell>
        </row>
        <row r="523">
          <cell r="A523" t="str">
            <v>0015A00002RZvJiQAL</v>
          </cell>
          <cell r="B523" t="str">
            <v>East Ridge EL</v>
          </cell>
          <cell r="C523">
            <v>1</v>
          </cell>
          <cell r="T523">
            <v>1</v>
          </cell>
        </row>
        <row r="524">
          <cell r="A524" t="str">
            <v>0015A00002RZWI8QAP</v>
          </cell>
          <cell r="B524" t="str">
            <v>Iowa Park H S</v>
          </cell>
          <cell r="C524">
            <v>1</v>
          </cell>
          <cell r="T524">
            <v>1</v>
          </cell>
        </row>
        <row r="525">
          <cell r="A525" t="str">
            <v>0015A00002RZfhHQAT</v>
          </cell>
          <cell r="B525" t="str">
            <v>Kennedale H S</v>
          </cell>
          <cell r="C525">
            <v>1</v>
          </cell>
          <cell r="T525">
            <v>1</v>
          </cell>
        </row>
        <row r="526">
          <cell r="A526" t="str">
            <v>0015A00002RZY0GQAX</v>
          </cell>
          <cell r="B526" t="str">
            <v>Roanoke EL</v>
          </cell>
          <cell r="C526">
            <v>1</v>
          </cell>
          <cell r="T526">
            <v>1</v>
          </cell>
        </row>
        <row r="527">
          <cell r="A527" t="str">
            <v>0015A00002RZxS4QAL</v>
          </cell>
          <cell r="B527" t="str">
            <v>Duff EL</v>
          </cell>
          <cell r="C527">
            <v>1</v>
          </cell>
          <cell r="T527">
            <v>1</v>
          </cell>
        </row>
        <row r="528">
          <cell r="A528" t="str">
            <v>0015A00002RZlSMQA1</v>
          </cell>
          <cell r="B528" t="str">
            <v>Universal Academy - Dallas</v>
          </cell>
          <cell r="C528">
            <v>1</v>
          </cell>
          <cell r="T528">
            <v>1</v>
          </cell>
        </row>
        <row r="529">
          <cell r="A529" t="str">
            <v>0015A00002Ra0IOQAZ</v>
          </cell>
          <cell r="B529" t="str">
            <v>Crestview EL</v>
          </cell>
          <cell r="C529">
            <v>1</v>
          </cell>
          <cell r="T529">
            <v>1</v>
          </cell>
        </row>
        <row r="530">
          <cell r="A530" t="str">
            <v>0015A00002RZvEPQA1</v>
          </cell>
          <cell r="B530" t="str">
            <v>Barwise Middle</v>
          </cell>
          <cell r="C530">
            <v>1</v>
          </cell>
          <cell r="T530">
            <v>1</v>
          </cell>
        </row>
        <row r="531">
          <cell r="A531" t="str">
            <v>0015A00002RZafZQAT</v>
          </cell>
          <cell r="B531" t="str">
            <v>Sagamore Hill EL</v>
          </cell>
          <cell r="C531">
            <v>1</v>
          </cell>
          <cell r="T531">
            <v>1</v>
          </cell>
        </row>
        <row r="532">
          <cell r="A532" t="str">
            <v>0015A00002RZf8lQAD</v>
          </cell>
          <cell r="B532" t="str">
            <v>Alvord EL</v>
          </cell>
          <cell r="C532">
            <v>1</v>
          </cell>
          <cell r="T532">
            <v>1</v>
          </cell>
        </row>
        <row r="533">
          <cell r="A533" t="str">
            <v>0015A00002RZsyFQAT</v>
          </cell>
          <cell r="B533" t="str">
            <v>Harwell EL</v>
          </cell>
          <cell r="C533">
            <v>1</v>
          </cell>
          <cell r="T533">
            <v>1</v>
          </cell>
        </row>
        <row r="534">
          <cell r="A534" t="str">
            <v>0015A00002RZllZQAT</v>
          </cell>
          <cell r="B534" t="str">
            <v>St Patrick School</v>
          </cell>
          <cell r="C534">
            <v>1</v>
          </cell>
          <cell r="T534">
            <v>1</v>
          </cell>
        </row>
        <row r="535">
          <cell r="A535" t="str">
            <v>0015A00002RZl2nQAD</v>
          </cell>
          <cell r="B535" t="str">
            <v>Arlington H S</v>
          </cell>
          <cell r="C535">
            <v>1</v>
          </cell>
          <cell r="T535">
            <v>1</v>
          </cell>
        </row>
        <row r="536">
          <cell r="A536" t="str">
            <v>0015A00002RZuitQAD</v>
          </cell>
          <cell r="B536" t="str">
            <v>Lawn EL</v>
          </cell>
          <cell r="C536">
            <v>1</v>
          </cell>
          <cell r="T536">
            <v>1</v>
          </cell>
        </row>
        <row r="537">
          <cell r="A537" t="str">
            <v>0015A00002Ra5yxQAB</v>
          </cell>
          <cell r="B537" t="str">
            <v>Iltexas Grand Prairie EL</v>
          </cell>
          <cell r="C537">
            <v>1</v>
          </cell>
          <cell r="T537">
            <v>1</v>
          </cell>
        </row>
        <row r="538">
          <cell r="A538" t="str">
            <v>0015A00002RZi00QAD</v>
          </cell>
          <cell r="B538" t="str">
            <v>Annette Perry EL</v>
          </cell>
          <cell r="C538">
            <v>1</v>
          </cell>
          <cell r="T538">
            <v>1</v>
          </cell>
        </row>
        <row r="539">
          <cell r="A539" t="str">
            <v>0015A00002RZf8OQAT</v>
          </cell>
          <cell r="B539" t="str">
            <v>Alvarado Isd Accelerated Education</v>
          </cell>
          <cell r="C539">
            <v>1</v>
          </cell>
          <cell r="T539">
            <v>1</v>
          </cell>
        </row>
        <row r="540">
          <cell r="A540" t="str">
            <v>0016e00003IYLFQAA5</v>
          </cell>
          <cell r="B540" t="str">
            <v>International Leadership of Texas</v>
          </cell>
          <cell r="C540">
            <v>1</v>
          </cell>
          <cell r="T540">
            <v>1</v>
          </cell>
        </row>
        <row r="541">
          <cell r="A541" t="str">
            <v>0015A00002RZpSjQAL</v>
          </cell>
          <cell r="B541" t="str">
            <v>Stony Brook El Sch</v>
          </cell>
          <cell r="C541">
            <v>1</v>
          </cell>
          <cell r="T541">
            <v>1</v>
          </cell>
        </row>
        <row r="542">
          <cell r="A542" t="str">
            <v>0015A00002RZjY7QAL</v>
          </cell>
          <cell r="B542" t="str">
            <v>Houston Middle</v>
          </cell>
          <cell r="C542">
            <v>1</v>
          </cell>
          <cell r="T542">
            <v>1</v>
          </cell>
        </row>
        <row r="543">
          <cell r="A543" t="str">
            <v>0015A00002Ra0jGQAR</v>
          </cell>
          <cell r="B543" t="str">
            <v>Crosbyton Middle</v>
          </cell>
          <cell r="C543">
            <v>1</v>
          </cell>
          <cell r="T543">
            <v>1</v>
          </cell>
        </row>
        <row r="544">
          <cell r="A544" t="str">
            <v>0015A00002RZYYOQA5</v>
          </cell>
          <cell r="B544" t="str">
            <v>Farrell EL</v>
          </cell>
          <cell r="C544">
            <v>1</v>
          </cell>
          <cell r="T544">
            <v>1</v>
          </cell>
        </row>
        <row r="545">
          <cell r="A545" t="str">
            <v>0015A00002Ra1JVQAZ</v>
          </cell>
          <cell r="B545" t="str">
            <v>Reagan EL</v>
          </cell>
          <cell r="C545">
            <v>1</v>
          </cell>
          <cell r="T545">
            <v>1</v>
          </cell>
        </row>
        <row r="546">
          <cell r="A546" t="str">
            <v>0015A00002RZyu1QAD</v>
          </cell>
          <cell r="B546" t="str">
            <v>North Ridge Middle</v>
          </cell>
          <cell r="C546">
            <v>1</v>
          </cell>
          <cell r="T546">
            <v>1</v>
          </cell>
        </row>
        <row r="547">
          <cell r="A547" t="str">
            <v>0015A00002RZYX2QAP</v>
          </cell>
          <cell r="B547" t="str">
            <v>J A Hargrave EL</v>
          </cell>
          <cell r="C547">
            <v>1</v>
          </cell>
          <cell r="T547">
            <v>1</v>
          </cell>
        </row>
        <row r="548">
          <cell r="A548" t="str">
            <v>0015A00002Ra6MtQAJ</v>
          </cell>
          <cell r="B548" t="str">
            <v>The Oaks Academy</v>
          </cell>
          <cell r="C548">
            <v>1</v>
          </cell>
          <cell r="T548">
            <v>1</v>
          </cell>
        </row>
        <row r="549">
          <cell r="A549" t="str">
            <v>0015A00002Ra1SyQAJ</v>
          </cell>
          <cell r="B549" t="str">
            <v>Jim Ned H S</v>
          </cell>
          <cell r="C549">
            <v>1</v>
          </cell>
          <cell r="T549">
            <v>1</v>
          </cell>
        </row>
        <row r="550">
          <cell r="A550" t="str">
            <v>0015A00002RZjFYQA1</v>
          </cell>
          <cell r="B550" t="str">
            <v>Mansfield Frontier Stem Academy</v>
          </cell>
          <cell r="C550">
            <v>1</v>
          </cell>
          <cell r="T550">
            <v>1</v>
          </cell>
        </row>
        <row r="551">
          <cell r="A551" t="str">
            <v>0015A00002RZyOzQAL</v>
          </cell>
          <cell r="B551" t="str">
            <v>Dos Caminos Elementary</v>
          </cell>
          <cell r="C551">
            <v>1</v>
          </cell>
          <cell r="T551">
            <v>1</v>
          </cell>
        </row>
        <row r="552">
          <cell r="A552" t="str">
            <v>0015A00002RZvArQAL</v>
          </cell>
          <cell r="B552" t="str">
            <v>Linda Jobe Middle</v>
          </cell>
          <cell r="C552">
            <v>1</v>
          </cell>
          <cell r="T552">
            <v>1</v>
          </cell>
        </row>
        <row r="553">
          <cell r="A553" t="str">
            <v>0015A00002RZxaCQAT</v>
          </cell>
          <cell r="B553" t="str">
            <v>Frenship Middle</v>
          </cell>
          <cell r="C553">
            <v>1</v>
          </cell>
          <cell r="T553">
            <v>1</v>
          </cell>
        </row>
        <row r="554">
          <cell r="A554" t="str">
            <v>0015A00002RZr77QAD</v>
          </cell>
          <cell r="B554" t="str">
            <v>Eula EL</v>
          </cell>
          <cell r="C554">
            <v>1</v>
          </cell>
          <cell r="T554">
            <v>1</v>
          </cell>
        </row>
        <row r="555">
          <cell r="A555" t="str">
            <v>0015A00002RZisSQAT</v>
          </cell>
          <cell r="B555" t="str">
            <v>W E Hoover EL</v>
          </cell>
          <cell r="C555">
            <v>1</v>
          </cell>
          <cell r="T555">
            <v>1</v>
          </cell>
        </row>
        <row r="556">
          <cell r="A556" t="str">
            <v>0015A00002RZw11QAD</v>
          </cell>
          <cell r="B556" t="str">
            <v>Legacy Freshman H S</v>
          </cell>
          <cell r="C556">
            <v>1</v>
          </cell>
          <cell r="T556">
            <v>1</v>
          </cell>
        </row>
        <row r="557">
          <cell r="A557" t="str">
            <v>0015A00002RZniAQAT</v>
          </cell>
          <cell r="B557" t="str">
            <v>Eastridge EL</v>
          </cell>
          <cell r="C557">
            <v>1</v>
          </cell>
          <cell r="T557">
            <v>1</v>
          </cell>
        </row>
        <row r="558">
          <cell r="A558" t="str">
            <v>0015A00002RZxyIQAT</v>
          </cell>
          <cell r="B558" t="str">
            <v>Honey EL</v>
          </cell>
          <cell r="C558">
            <v>1</v>
          </cell>
          <cell r="T558">
            <v>1</v>
          </cell>
        </row>
        <row r="559">
          <cell r="A559" t="str">
            <v>0015A00002RZvqaQAD</v>
          </cell>
          <cell r="B559" t="str">
            <v>Watauga Middle</v>
          </cell>
          <cell r="C559">
            <v>1</v>
          </cell>
          <cell r="T559">
            <v>1</v>
          </cell>
        </row>
        <row r="560">
          <cell r="A560" t="str">
            <v>0015A00002RZVxiQAH</v>
          </cell>
          <cell r="B560" t="str">
            <v>Caprock H S</v>
          </cell>
          <cell r="C560">
            <v>1</v>
          </cell>
          <cell r="T560">
            <v>1</v>
          </cell>
        </row>
        <row r="561">
          <cell r="A561" t="str">
            <v>0015A00002RZh5ZQAT</v>
          </cell>
          <cell r="B561" t="str">
            <v>Monnig Middle</v>
          </cell>
          <cell r="C561">
            <v>1</v>
          </cell>
          <cell r="T561">
            <v>1</v>
          </cell>
        </row>
        <row r="562">
          <cell r="A562" t="str">
            <v>0015A00002RZzQCQA1</v>
          </cell>
          <cell r="B562" t="str">
            <v>Bridgeport H S</v>
          </cell>
          <cell r="C562">
            <v>1</v>
          </cell>
          <cell r="T562">
            <v>1</v>
          </cell>
        </row>
        <row r="563">
          <cell r="A563" t="str">
            <v>0015A00002RZwwmQAD</v>
          </cell>
          <cell r="B563" t="str">
            <v>Carol Holt EL</v>
          </cell>
          <cell r="C563">
            <v>1</v>
          </cell>
          <cell r="T563">
            <v>1</v>
          </cell>
        </row>
        <row r="564">
          <cell r="A564" t="str">
            <v>0015A00002Ra4CvQAJ</v>
          </cell>
          <cell r="B564" t="str">
            <v>Ortiz EL</v>
          </cell>
          <cell r="C564">
            <v>1</v>
          </cell>
          <cell r="T564">
            <v>1</v>
          </cell>
        </row>
        <row r="565">
          <cell r="A565" t="str">
            <v>0015A00002Ra06ZQAR</v>
          </cell>
          <cell r="B565" t="str">
            <v>Creek View EL</v>
          </cell>
          <cell r="C565">
            <v>1</v>
          </cell>
          <cell r="T565">
            <v>1</v>
          </cell>
        </row>
        <row r="566">
          <cell r="A566" t="str">
            <v>0015A00002RZr5zQAD</v>
          </cell>
          <cell r="B566" t="str">
            <v>Emma Roberson EL</v>
          </cell>
          <cell r="C566">
            <v>1</v>
          </cell>
          <cell r="T566">
            <v>1</v>
          </cell>
        </row>
        <row r="567">
          <cell r="A567" t="str">
            <v>0015A00002Ra5dLQAR</v>
          </cell>
          <cell r="B567" t="str">
            <v>San Jacinto EL</v>
          </cell>
          <cell r="C567">
            <v>1</v>
          </cell>
          <cell r="T567">
            <v>1</v>
          </cell>
        </row>
        <row r="568">
          <cell r="A568" t="str">
            <v>0015A00002RZYB9QAP</v>
          </cell>
          <cell r="B568" t="str">
            <v>Central Jhs</v>
          </cell>
          <cell r="C568">
            <v>1</v>
          </cell>
          <cell r="T568">
            <v>1</v>
          </cell>
        </row>
        <row r="569">
          <cell r="A569" t="str">
            <v>0015A00002Ra7VeQAJ</v>
          </cell>
          <cell r="B569" t="str">
            <v>Stem Academy At Polser EL</v>
          </cell>
          <cell r="C569">
            <v>1</v>
          </cell>
          <cell r="T569">
            <v>1</v>
          </cell>
        </row>
        <row r="570">
          <cell r="A570" t="str">
            <v>0015A00002RZYyRQAX</v>
          </cell>
          <cell r="B570" t="str">
            <v>North Crowley H S</v>
          </cell>
          <cell r="C570">
            <v>1</v>
          </cell>
          <cell r="T570">
            <v>1</v>
          </cell>
        </row>
        <row r="571">
          <cell r="A571" t="str">
            <v>0015A00002RZyUSQA1</v>
          </cell>
          <cell r="B571" t="str">
            <v>Carroll Senior H S</v>
          </cell>
          <cell r="C571">
            <v>1</v>
          </cell>
          <cell r="T571">
            <v>1</v>
          </cell>
        </row>
        <row r="572">
          <cell r="A572" t="str">
            <v>0015A00002Ra05oQAB</v>
          </cell>
          <cell r="B572" t="str">
            <v>Coronado H S</v>
          </cell>
          <cell r="C572">
            <v>1</v>
          </cell>
          <cell r="T572">
            <v>1</v>
          </cell>
        </row>
        <row r="573">
          <cell r="A573" t="str">
            <v>0015A00002RZitFQAT</v>
          </cell>
          <cell r="B573" t="str">
            <v>W R Hatfield EL</v>
          </cell>
          <cell r="C573">
            <v>1</v>
          </cell>
          <cell r="T573">
            <v>1</v>
          </cell>
        </row>
        <row r="574">
          <cell r="A574" t="str">
            <v>0016e00002vOEBgAAO</v>
          </cell>
          <cell r="B574" t="str">
            <v>Uplift Crescendo Preparatory Pri</v>
          </cell>
          <cell r="C574">
            <v>1</v>
          </cell>
          <cell r="T574">
            <v>1</v>
          </cell>
        </row>
        <row r="575">
          <cell r="A575" t="str">
            <v>0015A00002RZa6RQAT</v>
          </cell>
          <cell r="B575" t="str">
            <v>Bluff Dale EL</v>
          </cell>
          <cell r="C575">
            <v>1</v>
          </cell>
          <cell r="T575">
            <v>1</v>
          </cell>
        </row>
        <row r="576">
          <cell r="A576" t="str">
            <v>0015A00002Ra3waQAB</v>
          </cell>
          <cell r="B576" t="str">
            <v>Redding (Louis L.) Middle School</v>
          </cell>
          <cell r="C576">
            <v>1</v>
          </cell>
          <cell r="T576">
            <v>1</v>
          </cell>
        </row>
        <row r="577">
          <cell r="A577" t="str">
            <v>0015A00002RZl2vQAD</v>
          </cell>
          <cell r="B577" t="str">
            <v>Arlington Heights H S</v>
          </cell>
          <cell r="C577">
            <v>1</v>
          </cell>
          <cell r="T577">
            <v>1</v>
          </cell>
        </row>
        <row r="578">
          <cell r="A578" t="str">
            <v>0015A00002RZnTSQA1</v>
          </cell>
          <cell r="B578" t="str">
            <v>Atwood Mcdonald EL</v>
          </cell>
          <cell r="C578">
            <v>1</v>
          </cell>
          <cell r="T578">
            <v>1</v>
          </cell>
        </row>
        <row r="579">
          <cell r="A579" t="str">
            <v>0015A00002RZyrQQAT</v>
          </cell>
          <cell r="B579" t="str">
            <v>West Foundation EL</v>
          </cell>
          <cell r="C579">
            <v>1</v>
          </cell>
          <cell r="T579">
            <v>1</v>
          </cell>
        </row>
        <row r="580">
          <cell r="A580" t="str">
            <v>0015A00002Ra3FJQAZ</v>
          </cell>
          <cell r="B580" t="str">
            <v>Morningside EL</v>
          </cell>
          <cell r="C580">
            <v>1</v>
          </cell>
          <cell r="T580">
            <v>1</v>
          </cell>
        </row>
        <row r="581">
          <cell r="A581" t="str">
            <v>0015A00002RZdWvQAL</v>
          </cell>
          <cell r="B581" t="str">
            <v>Holy Cross Christian Academy</v>
          </cell>
          <cell r="C581">
            <v>1</v>
          </cell>
          <cell r="T581">
            <v>1</v>
          </cell>
        </row>
        <row r="582">
          <cell r="A582" t="str">
            <v>0015A00002Ra7SDQAZ</v>
          </cell>
          <cell r="B582" t="str">
            <v>Truett Wilson Middle</v>
          </cell>
          <cell r="C582">
            <v>1</v>
          </cell>
          <cell r="T582">
            <v>1</v>
          </cell>
        </row>
        <row r="583">
          <cell r="A583" t="str">
            <v>0015A00002Ra5UOQAZ</v>
          </cell>
          <cell r="B583" t="str">
            <v>Samuel Beck EL</v>
          </cell>
          <cell r="C583">
            <v>1</v>
          </cell>
          <cell r="T583">
            <v>1</v>
          </cell>
        </row>
        <row r="584">
          <cell r="A584" t="str">
            <v>0015A00002RZyqMQAT</v>
          </cell>
          <cell r="B584" t="str">
            <v>Bushland H S</v>
          </cell>
          <cell r="C584">
            <v>1</v>
          </cell>
          <cell r="T584">
            <v>1</v>
          </cell>
        </row>
        <row r="585">
          <cell r="A585" t="str">
            <v>0015A00002RZrZqQAL</v>
          </cell>
          <cell r="B585" t="str">
            <v>Bellaire EL</v>
          </cell>
          <cell r="C585">
            <v>1</v>
          </cell>
          <cell r="T585">
            <v>1</v>
          </cell>
        </row>
        <row r="586">
          <cell r="A586" t="str">
            <v>0015A00002RZaxUQAT</v>
          </cell>
          <cell r="B586" t="str">
            <v>Mary Ann Sanders Elementary</v>
          </cell>
          <cell r="C586">
            <v>1</v>
          </cell>
          <cell r="T586">
            <v>1</v>
          </cell>
        </row>
        <row r="587">
          <cell r="A587" t="str">
            <v>0015A00002RZuivQAD</v>
          </cell>
          <cell r="B587" t="str">
            <v>Lawndale EL</v>
          </cell>
          <cell r="C587">
            <v>1</v>
          </cell>
          <cell r="T587">
            <v>1</v>
          </cell>
        </row>
        <row r="588">
          <cell r="A588" t="str">
            <v>0015A00002Ra6zlQAB</v>
          </cell>
          <cell r="B588" t="str">
            <v>Trinity Christian Academy</v>
          </cell>
          <cell r="C588">
            <v>1</v>
          </cell>
          <cell r="T588">
            <v>1</v>
          </cell>
        </row>
        <row r="589">
          <cell r="A589" t="str">
            <v>0016e00002lBA31AAG</v>
          </cell>
          <cell r="B589" t="str">
            <v>Great Hearts Arlington</v>
          </cell>
          <cell r="C589">
            <v>1</v>
          </cell>
          <cell r="T589">
            <v>1</v>
          </cell>
        </row>
        <row r="590">
          <cell r="A590" t="str">
            <v>0015A00002RZhMgQAL</v>
          </cell>
          <cell r="B590" t="str">
            <v>Homeschool</v>
          </cell>
          <cell r="C590">
            <v>1</v>
          </cell>
          <cell r="T590">
            <v>1</v>
          </cell>
        </row>
        <row r="591">
          <cell r="A591" t="str">
            <v>0015A00002RZsFkQAL</v>
          </cell>
          <cell r="B591" t="str">
            <v>Handley Middle</v>
          </cell>
          <cell r="C591">
            <v>1</v>
          </cell>
          <cell r="T591">
            <v>1</v>
          </cell>
        </row>
        <row r="592">
          <cell r="A592" t="str">
            <v>0015A00002RZmhQQAT</v>
          </cell>
          <cell r="B592" t="str">
            <v>Godley Middle</v>
          </cell>
          <cell r="C592">
            <v>1</v>
          </cell>
          <cell r="T592">
            <v>1</v>
          </cell>
        </row>
        <row r="593">
          <cell r="A593" t="str">
            <v>0015A00002RZvFLQA1</v>
          </cell>
          <cell r="B593" t="str">
            <v>Richard J Lee EL</v>
          </cell>
          <cell r="C593">
            <v>1</v>
          </cell>
          <cell r="T593">
            <v>1</v>
          </cell>
        </row>
        <row r="594">
          <cell r="A594" t="str">
            <v>0015A00002RZzwqQAD</v>
          </cell>
          <cell r="B594" t="str">
            <v>Dan Powell Early Learning Academy</v>
          </cell>
          <cell r="C594">
            <v>1</v>
          </cell>
          <cell r="T594">
            <v>1</v>
          </cell>
        </row>
        <row r="595">
          <cell r="A595" t="str">
            <v>0015A00002RZg7vQAD</v>
          </cell>
          <cell r="B595" t="str">
            <v>Swift EL</v>
          </cell>
          <cell r="C595">
            <v>1</v>
          </cell>
          <cell r="T595">
            <v>1</v>
          </cell>
        </row>
        <row r="596">
          <cell r="A596" t="str">
            <v>0015A00002RZhKzQAL</v>
          </cell>
          <cell r="B596" t="str">
            <v>Dozier EL</v>
          </cell>
          <cell r="C596">
            <v>1</v>
          </cell>
          <cell r="T596">
            <v>1</v>
          </cell>
        </row>
        <row r="597">
          <cell r="A597" t="str">
            <v>0015A00002Ra3CqQAJ</v>
          </cell>
          <cell r="B597" t="str">
            <v>Oak Dale EL</v>
          </cell>
          <cell r="C597">
            <v>1</v>
          </cell>
          <cell r="T597">
            <v>1</v>
          </cell>
        </row>
        <row r="598">
          <cell r="A598" t="str">
            <v>0015A00002RZgdPQAT</v>
          </cell>
          <cell r="B598" t="str">
            <v>I.M. Terrell Elem</v>
          </cell>
          <cell r="C598">
            <v>1</v>
          </cell>
          <cell r="T598">
            <v>1</v>
          </cell>
        </row>
        <row r="599">
          <cell r="A599" t="str">
            <v>0016e00002xcGsFAAU</v>
          </cell>
          <cell r="B599" t="str">
            <v>Country Day School Of Arlington</v>
          </cell>
          <cell r="C599">
            <v>1</v>
          </cell>
          <cell r="T599">
            <v>1</v>
          </cell>
        </row>
        <row r="600">
          <cell r="A600" t="str">
            <v>0015A00002RZo0EQAT</v>
          </cell>
          <cell r="B600" t="str">
            <v>Holliday Middle</v>
          </cell>
          <cell r="C600">
            <v>1</v>
          </cell>
          <cell r="T600">
            <v>1</v>
          </cell>
        </row>
        <row r="601">
          <cell r="A601" t="str">
            <v>0015A00002RZtYZQA1</v>
          </cell>
          <cell r="B601" t="str">
            <v>Liberty EL</v>
          </cell>
          <cell r="C601">
            <v>1</v>
          </cell>
          <cell r="T601">
            <v>1</v>
          </cell>
        </row>
        <row r="602">
          <cell r="A602" t="str">
            <v>0015A00002RZeyiQAD</v>
          </cell>
          <cell r="B602" t="str">
            <v>Keller Middle</v>
          </cell>
          <cell r="C602">
            <v>1</v>
          </cell>
          <cell r="T602">
            <v>1</v>
          </cell>
        </row>
        <row r="603">
          <cell r="A603" t="str">
            <v>0015A00002RZlf9QAD</v>
          </cell>
          <cell r="B603" t="str">
            <v>Workman J H</v>
          </cell>
          <cell r="C603">
            <v>1</v>
          </cell>
          <cell r="T603">
            <v>1</v>
          </cell>
        </row>
        <row r="604">
          <cell r="A604" t="str">
            <v>0015A00002RZiRQQA1</v>
          </cell>
          <cell r="B604" t="str">
            <v>Grapevine H S</v>
          </cell>
          <cell r="C604">
            <v>1</v>
          </cell>
          <cell r="T604">
            <v>1</v>
          </cell>
        </row>
        <row r="605">
          <cell r="A605" t="str">
            <v>0015A00002RZlfHQAT</v>
          </cell>
          <cell r="B605" t="str">
            <v>Young Women's Leadership Academy</v>
          </cell>
          <cell r="C605">
            <v>1</v>
          </cell>
          <cell r="T605">
            <v>1</v>
          </cell>
        </row>
        <row r="606">
          <cell r="A606" t="str">
            <v>0015A00002RZcQlQAL</v>
          </cell>
          <cell r="B606" t="str">
            <v>Mary Harris EL</v>
          </cell>
          <cell r="C606">
            <v>1</v>
          </cell>
          <cell r="T606">
            <v>1</v>
          </cell>
        </row>
        <row r="607">
          <cell r="A607" t="str">
            <v>0015A00002RZrMfQAL</v>
          </cell>
          <cell r="B607" t="str">
            <v>Fitzgerald EL</v>
          </cell>
          <cell r="C607">
            <v>1</v>
          </cell>
          <cell r="T607">
            <v>1</v>
          </cell>
        </row>
        <row r="608">
          <cell r="A608" t="str">
            <v>0015A00002RZnt6QAD</v>
          </cell>
          <cell r="B608" t="str">
            <v>Austin EL</v>
          </cell>
          <cell r="C608">
            <v>1</v>
          </cell>
          <cell r="T608">
            <v>1</v>
          </cell>
        </row>
        <row r="609">
          <cell r="A609" t="str">
            <v>0015A00002Ra0pfQAB</v>
          </cell>
          <cell r="B609" t="str">
            <v>Paradise Int</v>
          </cell>
          <cell r="C609">
            <v>1</v>
          </cell>
          <cell r="T609">
            <v>1</v>
          </cell>
        </row>
        <row r="610">
          <cell r="A610" t="str">
            <v>0015A00002RZYEnQAP</v>
          </cell>
          <cell r="B610" t="str">
            <v>Jean Mcclung Middle</v>
          </cell>
          <cell r="C610">
            <v>1</v>
          </cell>
          <cell r="T610">
            <v>1</v>
          </cell>
        </row>
        <row r="611">
          <cell r="A611" t="str">
            <v>0015A00002RZgbPQAT</v>
          </cell>
          <cell r="B611" t="str">
            <v>St Joseph Catholic School</v>
          </cell>
          <cell r="C611">
            <v>1</v>
          </cell>
          <cell r="T611">
            <v>1</v>
          </cell>
        </row>
        <row r="612">
          <cell r="A612" t="str">
            <v>0015A00002RZb7nQAD</v>
          </cell>
          <cell r="B612" t="str">
            <v>Aurora Elementary</v>
          </cell>
          <cell r="C612">
            <v>1</v>
          </cell>
          <cell r="T612">
            <v>1</v>
          </cell>
        </row>
        <row r="613">
          <cell r="A613" t="str">
            <v>0015A00002RZj9OQAT</v>
          </cell>
          <cell r="B613" t="str">
            <v>James A Arthur Int</v>
          </cell>
          <cell r="C613">
            <v>1</v>
          </cell>
          <cell r="T613">
            <v>1</v>
          </cell>
        </row>
        <row r="614">
          <cell r="A614" t="str">
            <v>0015A00002Ra0OdQAJ</v>
          </cell>
          <cell r="B614" t="str">
            <v>Cooke EL</v>
          </cell>
          <cell r="C614">
            <v>1</v>
          </cell>
          <cell r="T614">
            <v>1</v>
          </cell>
        </row>
        <row r="615">
          <cell r="A615" t="str">
            <v>0015A00002RZrqcQAD</v>
          </cell>
          <cell r="B615" t="str">
            <v>Hebron Valley EL</v>
          </cell>
          <cell r="C615">
            <v>1</v>
          </cell>
          <cell r="T615">
            <v>1</v>
          </cell>
        </row>
        <row r="616">
          <cell r="A616" t="str">
            <v>0015A00002RZbnNQAT</v>
          </cell>
          <cell r="B616" t="str">
            <v>City View EL</v>
          </cell>
          <cell r="C616">
            <v>1</v>
          </cell>
          <cell r="T616">
            <v>1</v>
          </cell>
        </row>
        <row r="617">
          <cell r="A617" t="str">
            <v>0015A00002RZlSaQAL</v>
          </cell>
          <cell r="B617" t="str">
            <v>Texas Leadership Of Arlington</v>
          </cell>
          <cell r="C617">
            <v>1</v>
          </cell>
          <cell r="T617">
            <v>1</v>
          </cell>
        </row>
        <row r="618">
          <cell r="A618" t="str">
            <v>0015A00002RZVEpQAP</v>
          </cell>
          <cell r="B618" t="str">
            <v>George Washington Carver El Academy</v>
          </cell>
          <cell r="C618">
            <v>1</v>
          </cell>
          <cell r="T618">
            <v>1</v>
          </cell>
        </row>
        <row r="619">
          <cell r="A619" t="str">
            <v>0015A00002RZo1fQAD</v>
          </cell>
          <cell r="B619" t="str">
            <v>Summer Creek Middle</v>
          </cell>
          <cell r="C619">
            <v>1</v>
          </cell>
          <cell r="T619">
            <v>1</v>
          </cell>
        </row>
        <row r="620">
          <cell r="A620" t="str">
            <v>0016e000038rOUDAA2</v>
          </cell>
          <cell r="B620" t="str">
            <v>Trinity Preparatory Academy</v>
          </cell>
          <cell r="C620">
            <v>1</v>
          </cell>
          <cell r="T620">
            <v>1</v>
          </cell>
        </row>
        <row r="621">
          <cell r="A621" t="str">
            <v>0015A00002RZy9QQAT</v>
          </cell>
          <cell r="B621" t="str">
            <v>A V Cato EL</v>
          </cell>
          <cell r="C621">
            <v>1</v>
          </cell>
          <cell r="T621">
            <v>1</v>
          </cell>
        </row>
        <row r="622">
          <cell r="A622" t="str">
            <v>0015A00002RZkuWQAT</v>
          </cell>
          <cell r="B622" t="str">
            <v>Hawley Middle</v>
          </cell>
          <cell r="C622">
            <v>1</v>
          </cell>
          <cell r="T622">
            <v>1</v>
          </cell>
        </row>
        <row r="623">
          <cell r="A623" t="str">
            <v>0015A00002RZuiJQAT</v>
          </cell>
          <cell r="B623" t="str">
            <v>Lamar EL</v>
          </cell>
          <cell r="C623">
            <v>1</v>
          </cell>
          <cell r="T623">
            <v>1</v>
          </cell>
        </row>
        <row r="624">
          <cell r="A624" t="str">
            <v>0015A00002RZWYsQAP</v>
          </cell>
          <cell r="B624" t="str">
            <v>The Clariden School</v>
          </cell>
          <cell r="C624">
            <v>1</v>
          </cell>
          <cell r="T624">
            <v>1</v>
          </cell>
        </row>
        <row r="625">
          <cell r="A625" t="str">
            <v>0015A00002Ra6yxQAB</v>
          </cell>
          <cell r="B625" t="str">
            <v>Trimble Technical H S</v>
          </cell>
          <cell r="C625">
            <v>1</v>
          </cell>
          <cell r="T625">
            <v>1</v>
          </cell>
        </row>
        <row r="626">
          <cell r="A626" t="str">
            <v>0015A00002RZtCDQA1</v>
          </cell>
          <cell r="B626" t="str">
            <v>Eagle Heights EL</v>
          </cell>
          <cell r="C626">
            <v>1</v>
          </cell>
          <cell r="T626">
            <v>1</v>
          </cell>
        </row>
        <row r="627">
          <cell r="A627" t="str">
            <v>0015A00002RZl4PQAT</v>
          </cell>
          <cell r="B627" t="str">
            <v>Victory Baptist Academy</v>
          </cell>
          <cell r="C627">
            <v>1</v>
          </cell>
          <cell r="T627">
            <v>1</v>
          </cell>
        </row>
        <row r="628">
          <cell r="A628" t="str">
            <v>0015A00002RZtvSQAT</v>
          </cell>
          <cell r="B628" t="str">
            <v>Home School</v>
          </cell>
          <cell r="C628">
            <v>1</v>
          </cell>
          <cell r="T628">
            <v>1</v>
          </cell>
        </row>
        <row r="629">
          <cell r="A629" t="str">
            <v>0015A00002Ra5M3QAJ</v>
          </cell>
          <cell r="B629" t="str">
            <v>Iltexas North Richland Hills Middle</v>
          </cell>
          <cell r="C629">
            <v>1</v>
          </cell>
          <cell r="T629">
            <v>1</v>
          </cell>
        </row>
        <row r="630">
          <cell r="A630" t="str">
            <v>0015A00002RZl2TQAT</v>
          </cell>
          <cell r="B630" t="str">
            <v>Arlington Classics Academy - Middle</v>
          </cell>
          <cell r="C630">
            <v>1</v>
          </cell>
          <cell r="T630">
            <v>1</v>
          </cell>
        </row>
        <row r="631">
          <cell r="A631" t="str">
            <v>0015A00002RZdZ4QAL</v>
          </cell>
          <cell r="B631" t="str">
            <v>Jerry Knight STEM Academy</v>
          </cell>
          <cell r="C631">
            <v>1</v>
          </cell>
          <cell r="T631">
            <v>1</v>
          </cell>
        </row>
        <row r="632">
          <cell r="A632" t="str">
            <v>0015A00002RZeIiQAL</v>
          </cell>
          <cell r="B632" t="str">
            <v>Chisholm Trail Int</v>
          </cell>
          <cell r="C632">
            <v>1</v>
          </cell>
          <cell r="T632">
            <v>1</v>
          </cell>
        </row>
        <row r="633">
          <cell r="A633" t="str">
            <v>0015A00002Ra7LBQAZ</v>
          </cell>
          <cell r="B633" t="str">
            <v>St Elizabeth Ann Seton School</v>
          </cell>
          <cell r="C633">
            <v>1</v>
          </cell>
          <cell r="T633">
            <v>1</v>
          </cell>
        </row>
        <row r="634">
          <cell r="A634" t="str">
            <v>0015A00002RZoDLQA1</v>
          </cell>
          <cell r="B634" t="str">
            <v>Smyer Schools</v>
          </cell>
          <cell r="C634">
            <v>1</v>
          </cell>
          <cell r="T634">
            <v>1</v>
          </cell>
        </row>
        <row r="635">
          <cell r="A635" t="str">
            <v>0015A00002RZnI1QAL</v>
          </cell>
          <cell r="B635" t="str">
            <v>Martha &amp; Josh Morriss Math &amp; Engineering EL</v>
          </cell>
          <cell r="C635">
            <v>1</v>
          </cell>
          <cell r="T635">
            <v>1</v>
          </cell>
        </row>
        <row r="636">
          <cell r="A636" t="str">
            <v>0015A00002RZz3CQAT</v>
          </cell>
          <cell r="B636" t="str">
            <v>Arlington Collegiate H S</v>
          </cell>
          <cell r="C636">
            <v>1</v>
          </cell>
          <cell r="T636">
            <v>1</v>
          </cell>
        </row>
        <row r="637">
          <cell r="A637" t="str">
            <v>0015A00002Ra2TuQAJ</v>
          </cell>
          <cell r="B637" t="str">
            <v>Clyde EL</v>
          </cell>
          <cell r="C637">
            <v>1</v>
          </cell>
          <cell r="T637">
            <v>1</v>
          </cell>
        </row>
        <row r="638">
          <cell r="A638" t="str">
            <v>0015A00002Ra0RKQAZ</v>
          </cell>
          <cell r="B638" t="str">
            <v>Crockett EL</v>
          </cell>
          <cell r="C638">
            <v>1</v>
          </cell>
          <cell r="T638">
            <v>1</v>
          </cell>
        </row>
        <row r="639">
          <cell r="A639" t="str">
            <v>0015A00002RZrK5QAL</v>
          </cell>
          <cell r="B639" t="str">
            <v>Madison Middle</v>
          </cell>
          <cell r="C639">
            <v>1</v>
          </cell>
          <cell r="T639">
            <v>1</v>
          </cell>
        </row>
        <row r="640">
          <cell r="A640" t="str">
            <v>0015A00002RZX08QAH</v>
          </cell>
          <cell r="B640" t="str">
            <v>Irving Elementary</v>
          </cell>
          <cell r="C640">
            <v>1</v>
          </cell>
          <cell r="T640">
            <v>1</v>
          </cell>
        </row>
        <row r="641">
          <cell r="A641" t="str">
            <v>0015A00002RZq4nQAD</v>
          </cell>
          <cell r="B641" t="str">
            <v>Gateway Elementary</v>
          </cell>
          <cell r="C641">
            <v>1</v>
          </cell>
          <cell r="T641">
            <v>1</v>
          </cell>
        </row>
        <row r="642">
          <cell r="A642" t="str">
            <v>0015A00002RZzXiQAL</v>
          </cell>
          <cell r="B642" t="str">
            <v>Boyd EL</v>
          </cell>
          <cell r="C642">
            <v>1</v>
          </cell>
          <cell r="T642">
            <v>1</v>
          </cell>
        </row>
        <row r="643">
          <cell r="A643" t="str">
            <v>0015A00002RZyHUQA1</v>
          </cell>
          <cell r="B643" t="str">
            <v>Westcliff EL</v>
          </cell>
          <cell r="C643">
            <v>1</v>
          </cell>
          <cell r="T643">
            <v>1</v>
          </cell>
        </row>
        <row r="644">
          <cell r="A644" t="str">
            <v>0015A00002Ra5AgQAJ</v>
          </cell>
          <cell r="B644" t="str">
            <v>Uplift Summit International Pri</v>
          </cell>
          <cell r="C644">
            <v>1</v>
          </cell>
          <cell r="T644">
            <v>1</v>
          </cell>
        </row>
        <row r="645">
          <cell r="A645" t="str">
            <v>0015A00002RZbAJQA1</v>
          </cell>
          <cell r="B645" t="str">
            <v>Nichols J H</v>
          </cell>
          <cell r="C645">
            <v>1</v>
          </cell>
          <cell r="T645">
            <v>1</v>
          </cell>
        </row>
        <row r="646">
          <cell r="A646" t="str">
            <v>0015A00002RZnPoQAL</v>
          </cell>
          <cell r="B646" t="str">
            <v>Wright EL</v>
          </cell>
          <cell r="C646">
            <v>1</v>
          </cell>
          <cell r="T646">
            <v>1</v>
          </cell>
        </row>
        <row r="647">
          <cell r="A647" t="str">
            <v>0015A00002RZq6vQAD</v>
          </cell>
          <cell r="B647" t="str">
            <v>Hamlet EL</v>
          </cell>
          <cell r="C647">
            <v>1</v>
          </cell>
          <cell r="T647">
            <v>1</v>
          </cell>
        </row>
        <row r="648">
          <cell r="A648" t="str">
            <v>0015A00002RZntuQAD</v>
          </cell>
          <cell r="B648" t="str">
            <v>Azle EL</v>
          </cell>
          <cell r="C648">
            <v>1</v>
          </cell>
          <cell r="T648">
            <v>1</v>
          </cell>
        </row>
        <row r="649">
          <cell r="A649" t="str">
            <v>0015A00002RZeTJQA1</v>
          </cell>
          <cell r="B649" t="str">
            <v>Birdville EL</v>
          </cell>
          <cell r="C649">
            <v>1</v>
          </cell>
          <cell r="T649">
            <v>1</v>
          </cell>
        </row>
        <row r="650">
          <cell r="A650" t="str">
            <v>0015A00002Ra5AkQAJ</v>
          </cell>
          <cell r="B650" t="str">
            <v>Uplift Mighty School</v>
          </cell>
          <cell r="C650">
            <v>1</v>
          </cell>
          <cell r="T650">
            <v>1</v>
          </cell>
        </row>
        <row r="651">
          <cell r="A651" t="str">
            <v>0015A00002RZdA2QAL</v>
          </cell>
          <cell r="B651" t="str">
            <v>Bruce Shulkey EL</v>
          </cell>
          <cell r="C651">
            <v>1</v>
          </cell>
          <cell r="T651">
            <v>1</v>
          </cell>
        </row>
        <row r="652">
          <cell r="A652" t="str">
            <v>0015A00002Ra0BCQAZ</v>
          </cell>
          <cell r="B652" t="str">
            <v>Colonial Heights EL</v>
          </cell>
          <cell r="C652">
            <v>1</v>
          </cell>
          <cell r="T652">
            <v>1</v>
          </cell>
        </row>
        <row r="653">
          <cell r="A653" t="str">
            <v>0015A00002RZXS5QAP</v>
          </cell>
          <cell r="B653" t="str">
            <v>Charles Baxter J H</v>
          </cell>
          <cell r="C653">
            <v>1</v>
          </cell>
          <cell r="T653">
            <v>1</v>
          </cell>
        </row>
        <row r="654">
          <cell r="A654" t="str">
            <v>0015A00002RZZcPQAX</v>
          </cell>
          <cell r="B654" t="str">
            <v>John A Dubiski Career H S</v>
          </cell>
          <cell r="C654">
            <v>1</v>
          </cell>
          <cell r="T654">
            <v>1</v>
          </cell>
        </row>
        <row r="655">
          <cell r="A655" t="str">
            <v>0015A00002RZXH7QAP</v>
          </cell>
          <cell r="B655" t="str">
            <v>Larue Miller EL</v>
          </cell>
          <cell r="C655">
            <v>1</v>
          </cell>
          <cell r="T655">
            <v>1</v>
          </cell>
        </row>
        <row r="656">
          <cell r="A656" t="str">
            <v>0015A00002RZvChQAL</v>
          </cell>
          <cell r="B656" t="str">
            <v>Lowell Elementary</v>
          </cell>
          <cell r="C656">
            <v>1</v>
          </cell>
          <cell r="T656">
            <v>1</v>
          </cell>
        </row>
        <row r="657">
          <cell r="A657" t="str">
            <v>0015A00002RZV0vQAH</v>
          </cell>
          <cell r="B657" t="str">
            <v>Poolville H S</v>
          </cell>
          <cell r="C657">
            <v>1</v>
          </cell>
          <cell r="T657">
            <v>1</v>
          </cell>
        </row>
        <row r="658">
          <cell r="A658" t="str">
            <v>0015A00002Ra0qBQAR</v>
          </cell>
          <cell r="B658" t="str">
            <v>Paramount Terrace EL</v>
          </cell>
          <cell r="C658">
            <v>1</v>
          </cell>
          <cell r="T658">
            <v>1</v>
          </cell>
        </row>
        <row r="659">
          <cell r="A659" t="str">
            <v>0015A00002RZtrOQAT</v>
          </cell>
          <cell r="B659" t="str">
            <v>Fort Worth Academy Of Fine Arts EL</v>
          </cell>
          <cell r="C659">
            <v>1</v>
          </cell>
          <cell r="T659">
            <v>1</v>
          </cell>
        </row>
        <row r="660">
          <cell r="A660" t="str">
            <v>0015A00002Ra5z1QAB</v>
          </cell>
          <cell r="B660" t="str">
            <v>Iltexas Saginaw Middle</v>
          </cell>
          <cell r="C660">
            <v>1</v>
          </cell>
          <cell r="T660">
            <v>1</v>
          </cell>
        </row>
        <row r="661">
          <cell r="A661" t="str">
            <v>0015A00002Ra1qwQAB</v>
          </cell>
          <cell r="B661" t="str">
            <v>Game Development Design School At Burleson Isd</v>
          </cell>
          <cell r="C661">
            <v>1</v>
          </cell>
          <cell r="T661">
            <v>1</v>
          </cell>
        </row>
        <row r="662">
          <cell r="A662" t="str">
            <v>0015A00002RZYMNQA5</v>
          </cell>
          <cell r="B662" t="str">
            <v>Parsons Elementary</v>
          </cell>
          <cell r="C662">
            <v>1</v>
          </cell>
          <cell r="T662">
            <v>1</v>
          </cell>
        </row>
        <row r="663">
          <cell r="A663" t="str">
            <v>0015A00002RZyqyQAD</v>
          </cell>
          <cell r="B663" t="str">
            <v>Wayside ES</v>
          </cell>
          <cell r="C663">
            <v>1</v>
          </cell>
          <cell r="T663">
            <v>1</v>
          </cell>
        </row>
        <row r="664">
          <cell r="A664" t="str">
            <v>0015A00002RZzIVQA1</v>
          </cell>
          <cell r="B664" t="str">
            <v>Bethesda Christian School</v>
          </cell>
          <cell r="C664">
            <v>1</v>
          </cell>
          <cell r="T664">
            <v>1</v>
          </cell>
        </row>
        <row r="665">
          <cell r="A665" t="str">
            <v>0015A00002Ra3nKQAR</v>
          </cell>
          <cell r="B665" t="str">
            <v>Oveta Culp Hobby EL</v>
          </cell>
          <cell r="C665">
            <v>1</v>
          </cell>
          <cell r="T665">
            <v>1</v>
          </cell>
        </row>
        <row r="666">
          <cell r="A666" t="str">
            <v>0015A00002Ra01LQAR</v>
          </cell>
          <cell r="B666" t="str">
            <v>David L Walker Elt</v>
          </cell>
          <cell r="C666">
            <v>1</v>
          </cell>
          <cell r="T666">
            <v>1</v>
          </cell>
        </row>
        <row r="667">
          <cell r="A667" t="str">
            <v>0015A00002RZukXQAT</v>
          </cell>
          <cell r="B667" t="str">
            <v>Lockney J H</v>
          </cell>
          <cell r="C667">
            <v>1</v>
          </cell>
          <cell r="T667">
            <v>1</v>
          </cell>
        </row>
        <row r="668">
          <cell r="A668" t="str">
            <v>0015A00002RZnFPQA1</v>
          </cell>
          <cell r="B668" t="str">
            <v>Springtown Middle</v>
          </cell>
          <cell r="C668">
            <v>1</v>
          </cell>
          <cell r="T668">
            <v>1</v>
          </cell>
        </row>
        <row r="669">
          <cell r="A669" t="str">
            <v>0015A00002RZsHJQA1</v>
          </cell>
          <cell r="B669" t="str">
            <v>Harvest Christian School</v>
          </cell>
          <cell r="C669">
            <v>1</v>
          </cell>
          <cell r="T669">
            <v>1</v>
          </cell>
        </row>
        <row r="670">
          <cell r="A670" t="str">
            <v>0015A00002RZcdrQAD</v>
          </cell>
          <cell r="B670" t="str">
            <v>Plainview H S</v>
          </cell>
          <cell r="C670">
            <v>1</v>
          </cell>
          <cell r="T670">
            <v>1</v>
          </cell>
        </row>
        <row r="671">
          <cell r="A671" t="str">
            <v>0015A00002RZVzmQAH</v>
          </cell>
          <cell r="B671" t="str">
            <v>Coleman EL</v>
          </cell>
          <cell r="C671">
            <v>1</v>
          </cell>
          <cell r="T671">
            <v>1</v>
          </cell>
        </row>
        <row r="672">
          <cell r="A672" t="str">
            <v>0015A00002RZeU2QAL</v>
          </cell>
          <cell r="B672" t="str">
            <v>Bishop EL</v>
          </cell>
          <cell r="C672">
            <v>1</v>
          </cell>
          <cell r="T672">
            <v>1</v>
          </cell>
        </row>
        <row r="673">
          <cell r="A673" t="str">
            <v>0015A00002RZcI9QAL</v>
          </cell>
          <cell r="B673" t="str">
            <v>Alice Carlson Applied Lrn Ctr</v>
          </cell>
          <cell r="C673">
            <v>1</v>
          </cell>
          <cell r="T673">
            <v>1</v>
          </cell>
        </row>
        <row r="674">
          <cell r="A674" t="str">
            <v>0015A00002RZWp6QAH</v>
          </cell>
          <cell r="B674" t="str">
            <v>Prairie View EL</v>
          </cell>
          <cell r="C674">
            <v>1</v>
          </cell>
          <cell r="T674">
            <v>1</v>
          </cell>
        </row>
        <row r="675">
          <cell r="A675" t="str">
            <v>0015A00002RZp35QAD</v>
          </cell>
          <cell r="B675" t="str">
            <v>Lorenzo De Zavala Middle</v>
          </cell>
          <cell r="C675">
            <v>1</v>
          </cell>
          <cell r="T675">
            <v>1</v>
          </cell>
        </row>
        <row r="676">
          <cell r="A676" t="str">
            <v>0015A00002RZtvPQAT</v>
          </cell>
          <cell r="B676" t="str">
            <v>Newman International Academy Of Mansfield</v>
          </cell>
          <cell r="C676">
            <v>1</v>
          </cell>
          <cell r="T676">
            <v>1</v>
          </cell>
        </row>
        <row r="677">
          <cell r="A677" t="str">
            <v>0015A00002RZVQnQAP</v>
          </cell>
          <cell r="B677" t="str">
            <v>Diamond Hill-jarvis H S</v>
          </cell>
          <cell r="C677">
            <v>1</v>
          </cell>
          <cell r="T677">
            <v>1</v>
          </cell>
        </row>
        <row r="678">
          <cell r="A678" t="str">
            <v>0015A00002Ra5AdQAJ</v>
          </cell>
          <cell r="B678" t="str">
            <v>Uplift Hampton Preparatory Pri</v>
          </cell>
          <cell r="C678">
            <v>1</v>
          </cell>
          <cell r="T678">
            <v>1</v>
          </cell>
        </row>
        <row r="679">
          <cell r="A679" t="str">
            <v>0015A00002RZbWkQAL</v>
          </cell>
          <cell r="B679" t="str">
            <v>St Andrew Catholic</v>
          </cell>
          <cell r="C679">
            <v>1</v>
          </cell>
          <cell r="T679">
            <v>1</v>
          </cell>
        </row>
        <row r="680">
          <cell r="A680" t="str">
            <v>0015A00002RZz2WQAT</v>
          </cell>
          <cell r="B680" t="str">
            <v>Jones Academy</v>
          </cell>
          <cell r="C680">
            <v>1</v>
          </cell>
          <cell r="T680">
            <v>1</v>
          </cell>
        </row>
        <row r="681">
          <cell r="A681" t="str">
            <v>0015A00002RZdPnQAL</v>
          </cell>
          <cell r="B681" t="str">
            <v>Lakewood EL</v>
          </cell>
          <cell r="C681">
            <v>1</v>
          </cell>
          <cell r="T681">
            <v>1</v>
          </cell>
        </row>
        <row r="682">
          <cell r="A682" t="str">
            <v>0015A00002Ra4XqQAJ</v>
          </cell>
          <cell r="B682" t="str">
            <v>The Novus Academy</v>
          </cell>
          <cell r="C682">
            <v>1</v>
          </cell>
          <cell r="T682">
            <v>1</v>
          </cell>
        </row>
        <row r="683">
          <cell r="A683" t="str">
            <v>0015A00002RZisPQAT</v>
          </cell>
          <cell r="B683" t="str">
            <v>W E Chalmers EL</v>
          </cell>
          <cell r="C683">
            <v>1</v>
          </cell>
          <cell r="T683">
            <v>1</v>
          </cell>
        </row>
        <row r="684">
          <cell r="A684" t="str">
            <v>0015A00002RZZJmQAP</v>
          </cell>
          <cell r="B684" t="str">
            <v>Boyd Middle</v>
          </cell>
          <cell r="C684">
            <v>1</v>
          </cell>
          <cell r="T684">
            <v>1</v>
          </cell>
        </row>
        <row r="685">
          <cell r="A685" t="str">
            <v>0015A00002RZjqdQAD</v>
          </cell>
          <cell r="B685" t="str">
            <v>James Coble Middle</v>
          </cell>
          <cell r="C685">
            <v>1</v>
          </cell>
          <cell r="T685">
            <v>1</v>
          </cell>
        </row>
        <row r="686">
          <cell r="A686" t="str">
            <v>0015A00002RZx6GQAT</v>
          </cell>
          <cell r="B686" t="str">
            <v>West Texas H S</v>
          </cell>
          <cell r="C686">
            <v>1</v>
          </cell>
          <cell r="T686">
            <v>1</v>
          </cell>
        </row>
        <row r="687">
          <cell r="A687" t="str">
            <v>0015A00002RZeIfQAL</v>
          </cell>
          <cell r="B687" t="str">
            <v>Chisholm Trail EL</v>
          </cell>
          <cell r="C687">
            <v>1</v>
          </cell>
          <cell r="T687">
            <v>1</v>
          </cell>
        </row>
        <row r="688">
          <cell r="A688" t="str">
            <v>0015A00002Ra3nFQAR</v>
          </cell>
          <cell r="B688" t="str">
            <v>Overton EL</v>
          </cell>
          <cell r="C688">
            <v>1</v>
          </cell>
          <cell r="T688">
            <v>1</v>
          </cell>
        </row>
        <row r="689">
          <cell r="A689" t="str">
            <v>0015A00002RZwNdQAL</v>
          </cell>
          <cell r="B689" t="str">
            <v>Lubbock H S</v>
          </cell>
          <cell r="C689">
            <v>1</v>
          </cell>
          <cell r="T689">
            <v>1</v>
          </cell>
        </row>
        <row r="690">
          <cell r="A690" t="str">
            <v>0016e000039wCFzAAM</v>
          </cell>
          <cell r="B690" t="str">
            <v>Martin Grady ISD Co</v>
          </cell>
          <cell r="C690">
            <v>1</v>
          </cell>
          <cell r="T690">
            <v>1</v>
          </cell>
        </row>
        <row r="691">
          <cell r="A691" t="str">
            <v>0015A00002RZgT6QAL</v>
          </cell>
          <cell r="B691" t="str">
            <v>Elizabeth Smith Academy</v>
          </cell>
          <cell r="C691">
            <v>1</v>
          </cell>
          <cell r="T691">
            <v>1</v>
          </cell>
        </row>
        <row r="692">
          <cell r="A692" t="str">
            <v>0015A00002RZonpQAD</v>
          </cell>
          <cell r="B692" t="str">
            <v>Bailey J H</v>
          </cell>
          <cell r="C692">
            <v>1</v>
          </cell>
          <cell r="T692">
            <v>1</v>
          </cell>
        </row>
        <row r="693">
          <cell r="A693" t="str">
            <v>0016e00003NRM9zAAH</v>
          </cell>
          <cell r="B693" t="str">
            <v>Great Hearts Online - Tx</v>
          </cell>
          <cell r="C693">
            <v>1</v>
          </cell>
          <cell r="T693">
            <v>1</v>
          </cell>
        </row>
        <row r="694">
          <cell r="A694" t="str">
            <v>0015A00002Ra0WHQAZ</v>
          </cell>
          <cell r="B694" t="str">
            <v>Cooper H S</v>
          </cell>
          <cell r="C694">
            <v>1</v>
          </cell>
          <cell r="T694">
            <v>1</v>
          </cell>
        </row>
        <row r="695">
          <cell r="A695" t="str">
            <v>0015A00002RZxlKQAT</v>
          </cell>
          <cell r="B695" t="str">
            <v>Burleson Centennial H S</v>
          </cell>
          <cell r="C695">
            <v>1</v>
          </cell>
          <cell r="T695">
            <v>1</v>
          </cell>
        </row>
        <row r="696">
          <cell r="A696" t="str">
            <v>0015A00002RZmOAQA1</v>
          </cell>
          <cell r="B696" t="str">
            <v>Eastern Hills H S</v>
          </cell>
          <cell r="C696">
            <v>1</v>
          </cell>
          <cell r="T696">
            <v>1</v>
          </cell>
        </row>
        <row r="697">
          <cell r="A697" t="str">
            <v>0016e00002njjtGAAQ</v>
          </cell>
          <cell r="B697" t="str">
            <v>Holy Family Classical Academy</v>
          </cell>
          <cell r="C697">
            <v>1</v>
          </cell>
          <cell r="T697">
            <v>1</v>
          </cell>
        </row>
        <row r="698">
          <cell r="A698" t="str">
            <v>0015A00002RZntwQAD</v>
          </cell>
          <cell r="B698" t="str">
            <v>Azle J H South</v>
          </cell>
          <cell r="C698">
            <v>1</v>
          </cell>
          <cell r="T698">
            <v>1</v>
          </cell>
        </row>
        <row r="699">
          <cell r="A699" t="str">
            <v>0015A00002RZztJQAT</v>
          </cell>
          <cell r="B699" t="str">
            <v>D P Morris EL</v>
          </cell>
          <cell r="C699">
            <v>1</v>
          </cell>
          <cell r="T699">
            <v>1</v>
          </cell>
        </row>
        <row r="700">
          <cell r="A700" t="str">
            <v>0015A00002RZat2QAD</v>
          </cell>
          <cell r="B700" t="str">
            <v>Brock J H</v>
          </cell>
          <cell r="C700">
            <v>1</v>
          </cell>
          <cell r="T700">
            <v>1</v>
          </cell>
        </row>
        <row r="701">
          <cell r="A701" t="str">
            <v>0015A00002Ra05eQAB</v>
          </cell>
          <cell r="B701" t="str">
            <v>Coronado EL</v>
          </cell>
          <cell r="C701">
            <v>1</v>
          </cell>
          <cell r="T701">
            <v>1</v>
          </cell>
        </row>
        <row r="702">
          <cell r="A702" t="str">
            <v>0015A00002RZi3VQAT</v>
          </cell>
          <cell r="B702" t="str">
            <v>Idalou H S</v>
          </cell>
          <cell r="C702">
            <v>1</v>
          </cell>
          <cell r="T702">
            <v>1</v>
          </cell>
        </row>
        <row r="703">
          <cell r="A703" t="str">
            <v>0015A00002RZmB7QAL</v>
          </cell>
          <cell r="B703" t="str">
            <v>Sudan EL</v>
          </cell>
          <cell r="C703">
            <v>1</v>
          </cell>
          <cell r="T703">
            <v>1</v>
          </cell>
        </row>
        <row r="704">
          <cell r="A704" t="str">
            <v>0015A00002RZu1wQAD</v>
          </cell>
          <cell r="B704" t="str">
            <v>Caddo Grove EL</v>
          </cell>
          <cell r="C704">
            <v>1</v>
          </cell>
          <cell r="T704">
            <v>1</v>
          </cell>
        </row>
        <row r="705">
          <cell r="A705" t="str">
            <v>0015A00002RZonAQAT</v>
          </cell>
          <cell r="B705" t="str">
            <v>Badger Clark Elementary - 05</v>
          </cell>
          <cell r="C705">
            <v>1</v>
          </cell>
          <cell r="T705">
            <v>1</v>
          </cell>
        </row>
        <row r="706">
          <cell r="A706" t="str">
            <v>0015A00002Ra66uQAB</v>
          </cell>
          <cell r="B706" t="str">
            <v>Ranger EL</v>
          </cell>
          <cell r="C706">
            <v>1</v>
          </cell>
          <cell r="T706">
            <v>1</v>
          </cell>
        </row>
        <row r="707">
          <cell r="A707" t="str">
            <v>0015A00002Ra3BsQAJ</v>
          </cell>
          <cell r="B707" t="str">
            <v>Our Lady Of The Holy Souls</v>
          </cell>
          <cell r="C707">
            <v>1</v>
          </cell>
          <cell r="T707">
            <v>1</v>
          </cell>
        </row>
        <row r="708">
          <cell r="A708" t="str">
            <v>0015A00002RZnvCQAT</v>
          </cell>
          <cell r="B708" t="str">
            <v>Wilson EL</v>
          </cell>
          <cell r="C708">
            <v>1</v>
          </cell>
          <cell r="T708">
            <v>1</v>
          </cell>
        </row>
        <row r="709">
          <cell r="A709" t="str">
            <v>0015A00002Ra5LvQAJ</v>
          </cell>
          <cell r="B709" t="str">
            <v>Texas Leadership Of Abilene</v>
          </cell>
          <cell r="C709">
            <v>1</v>
          </cell>
          <cell r="T709">
            <v>1</v>
          </cell>
        </row>
        <row r="710">
          <cell r="A710" t="str">
            <v>0015A00002Ra3PsQAJ</v>
          </cell>
          <cell r="B710" t="str">
            <v>Ousley J H</v>
          </cell>
          <cell r="C710">
            <v>1</v>
          </cell>
          <cell r="T710">
            <v>1</v>
          </cell>
        </row>
        <row r="711">
          <cell r="A711" t="str">
            <v>0015A00002RZzTRQA1</v>
          </cell>
          <cell r="B711" t="str">
            <v>Bowie El</v>
          </cell>
          <cell r="C711">
            <v>1</v>
          </cell>
          <cell r="T711">
            <v>1</v>
          </cell>
        </row>
        <row r="712">
          <cell r="A712" t="str">
            <v>0015A00002Ra1R6QAJ</v>
          </cell>
          <cell r="B712" t="str">
            <v>Chapel Hill Academy</v>
          </cell>
          <cell r="C712">
            <v>1</v>
          </cell>
          <cell r="T712">
            <v>1</v>
          </cell>
        </row>
        <row r="713">
          <cell r="A713" t="str">
            <v>0015A00002RZYwvQAH</v>
          </cell>
          <cell r="B713" t="str">
            <v>Newman International Academy Of Arlington</v>
          </cell>
          <cell r="C713">
            <v>1</v>
          </cell>
          <cell r="T713">
            <v>1</v>
          </cell>
        </row>
        <row r="714">
          <cell r="A714" t="str">
            <v>0015A00002RZnt8QAD</v>
          </cell>
          <cell r="B714" t="str">
            <v>Austin EL</v>
          </cell>
          <cell r="C714">
            <v>1</v>
          </cell>
          <cell r="T714">
            <v>1</v>
          </cell>
        </row>
        <row r="715">
          <cell r="A715" t="str">
            <v>0015A00002RZgA3QAL</v>
          </cell>
          <cell r="B715" t="str">
            <v>T A Howard Middle</v>
          </cell>
          <cell r="C715">
            <v>1</v>
          </cell>
          <cell r="T715">
            <v>1</v>
          </cell>
        </row>
        <row r="716">
          <cell r="A716" t="str">
            <v>0015A00002RZj0eQAD</v>
          </cell>
          <cell r="B716" t="str">
            <v>Bonham Middle</v>
          </cell>
          <cell r="C716">
            <v>1</v>
          </cell>
          <cell r="T716">
            <v>1</v>
          </cell>
        </row>
        <row r="717">
          <cell r="A717" t="str">
            <v>0016e00003BIk8EAAT</v>
          </cell>
          <cell r="B717" t="str">
            <v>McAnally Middle</v>
          </cell>
          <cell r="C717">
            <v>1</v>
          </cell>
          <cell r="T717">
            <v>1</v>
          </cell>
        </row>
        <row r="718">
          <cell r="A718" t="str">
            <v>0015A00002RZeU0QAL</v>
          </cell>
          <cell r="B718" t="str">
            <v>Bishop Dunne Catholic School</v>
          </cell>
          <cell r="C718">
            <v>1</v>
          </cell>
          <cell r="T718">
            <v>1</v>
          </cell>
        </row>
        <row r="719">
          <cell r="A719" t="str">
            <v>0015A00002RZqs3QAD</v>
          </cell>
          <cell r="B719" t="str">
            <v>Mackenzie Middle</v>
          </cell>
          <cell r="C719">
            <v>1</v>
          </cell>
          <cell r="T719">
            <v>1</v>
          </cell>
        </row>
        <row r="720">
          <cell r="A720" t="str">
            <v>0015A00002RZq2IQAT</v>
          </cell>
          <cell r="B720" t="str">
            <v>Hale EL</v>
          </cell>
          <cell r="C720">
            <v>1</v>
          </cell>
          <cell r="T720">
            <v>1</v>
          </cell>
        </row>
        <row r="721">
          <cell r="A721" t="str">
            <v>0015A00002RZjr8QAD</v>
          </cell>
          <cell r="B721" t="str">
            <v>James F Delaney EL</v>
          </cell>
          <cell r="C721">
            <v>1</v>
          </cell>
          <cell r="T721">
            <v>1</v>
          </cell>
        </row>
        <row r="722">
          <cell r="A722" t="str">
            <v>0015A00002RZqGRQA1</v>
          </cell>
          <cell r="B722" t="str">
            <v>Windsor EL</v>
          </cell>
          <cell r="C722">
            <v>1</v>
          </cell>
          <cell r="T722">
            <v>1</v>
          </cell>
        </row>
        <row r="723">
          <cell r="A723" t="str">
            <v>0015A00002RZa1BQAT</v>
          </cell>
          <cell r="B723" t="str">
            <v>Rolling Hills EL</v>
          </cell>
          <cell r="C723">
            <v>1</v>
          </cell>
          <cell r="T723">
            <v>1</v>
          </cell>
        </row>
        <row r="724">
          <cell r="A724" t="str">
            <v>0015A00002RZvesQAD</v>
          </cell>
          <cell r="B724" t="str">
            <v>Iuniversity Prep</v>
          </cell>
          <cell r="C724">
            <v>1</v>
          </cell>
          <cell r="T724">
            <v>1</v>
          </cell>
        </row>
        <row r="725">
          <cell r="A725" t="str">
            <v>0015A00002RZdvRQAT</v>
          </cell>
          <cell r="B725" t="str">
            <v>Buffalo Gap EL</v>
          </cell>
          <cell r="C725">
            <v>1</v>
          </cell>
          <cell r="T725">
            <v>1</v>
          </cell>
        </row>
        <row r="726">
          <cell r="A726" t="str">
            <v>0015A00002RZlHZQA1</v>
          </cell>
          <cell r="B726" t="str">
            <v>Academy of Leadership &amp; Technology</v>
          </cell>
          <cell r="C726">
            <v>1</v>
          </cell>
          <cell r="T726">
            <v>1</v>
          </cell>
        </row>
        <row r="727">
          <cell r="A727" t="str">
            <v>0015A00002RZxlOQAT</v>
          </cell>
          <cell r="B727" t="str">
            <v>Burleson H S</v>
          </cell>
          <cell r="C727">
            <v>1</v>
          </cell>
          <cell r="T727">
            <v>1</v>
          </cell>
        </row>
        <row r="728">
          <cell r="A728" t="str">
            <v>0016e00002vOEBdAAO</v>
          </cell>
          <cell r="B728" t="str">
            <v>Uplift Elevate Preparatory School</v>
          </cell>
          <cell r="C728">
            <v>1</v>
          </cell>
          <cell r="T728">
            <v>1</v>
          </cell>
        </row>
        <row r="729">
          <cell r="A729" t="str">
            <v>0015A00002RZx9nQAD</v>
          </cell>
          <cell r="B729" t="str">
            <v>Longbranch EL</v>
          </cell>
          <cell r="C729">
            <v>1</v>
          </cell>
          <cell r="T729">
            <v>1</v>
          </cell>
        </row>
        <row r="730">
          <cell r="A730" t="str">
            <v>0015A00002Ra4TdQAJ</v>
          </cell>
          <cell r="B730" t="str">
            <v>Midway Park EL</v>
          </cell>
          <cell r="C730">
            <v>1</v>
          </cell>
          <cell r="T730">
            <v>1</v>
          </cell>
        </row>
        <row r="731">
          <cell r="C731">
            <v>2481</v>
          </cell>
          <cell r="T731">
            <v>2481</v>
          </cell>
        </row>
        <row r="732">
          <cell r="T732">
            <v>0</v>
          </cell>
        </row>
        <row r="733">
          <cell r="T733">
            <v>0</v>
          </cell>
        </row>
        <row r="734">
          <cell r="T734">
            <v>0</v>
          </cell>
        </row>
        <row r="735">
          <cell r="T735">
            <v>0</v>
          </cell>
        </row>
        <row r="736">
          <cell r="T736">
            <v>0</v>
          </cell>
        </row>
        <row r="737">
          <cell r="T737">
            <v>0</v>
          </cell>
        </row>
        <row r="738">
          <cell r="T738">
            <v>0</v>
          </cell>
        </row>
        <row r="739">
          <cell r="T739">
            <v>0</v>
          </cell>
        </row>
        <row r="740">
          <cell r="T740">
            <v>0</v>
          </cell>
        </row>
        <row r="741">
          <cell r="T741">
            <v>0</v>
          </cell>
        </row>
        <row r="742">
          <cell r="T742">
            <v>0</v>
          </cell>
        </row>
        <row r="743">
          <cell r="T743">
            <v>0</v>
          </cell>
        </row>
        <row r="744">
          <cell r="T744">
            <v>0</v>
          </cell>
        </row>
        <row r="745">
          <cell r="T745">
            <v>0</v>
          </cell>
        </row>
        <row r="746">
          <cell r="T746">
            <v>0</v>
          </cell>
        </row>
        <row r="747">
          <cell r="T747">
            <v>0</v>
          </cell>
        </row>
        <row r="748">
          <cell r="T748">
            <v>0</v>
          </cell>
        </row>
        <row r="749">
          <cell r="T749">
            <v>0</v>
          </cell>
        </row>
        <row r="750">
          <cell r="T750">
            <v>0</v>
          </cell>
        </row>
        <row r="751">
          <cell r="T751">
            <v>0</v>
          </cell>
        </row>
        <row r="752">
          <cell r="T752">
            <v>0</v>
          </cell>
        </row>
        <row r="753">
          <cell r="T753">
            <v>0</v>
          </cell>
        </row>
        <row r="754">
          <cell r="T754">
            <v>0</v>
          </cell>
        </row>
        <row r="755">
          <cell r="T755">
            <v>0</v>
          </cell>
        </row>
        <row r="756">
          <cell r="T756">
            <v>0</v>
          </cell>
        </row>
        <row r="757">
          <cell r="T757">
            <v>0</v>
          </cell>
        </row>
        <row r="758">
          <cell r="T758">
            <v>0</v>
          </cell>
        </row>
        <row r="759">
          <cell r="T759">
            <v>0</v>
          </cell>
        </row>
        <row r="760">
          <cell r="T760">
            <v>0</v>
          </cell>
        </row>
        <row r="761">
          <cell r="T761">
            <v>0</v>
          </cell>
        </row>
        <row r="762">
          <cell r="T762">
            <v>0</v>
          </cell>
        </row>
        <row r="763">
          <cell r="T763">
            <v>0</v>
          </cell>
        </row>
        <row r="764">
          <cell r="T764">
            <v>0</v>
          </cell>
        </row>
        <row r="765">
          <cell r="T765">
            <v>0</v>
          </cell>
        </row>
        <row r="766">
          <cell r="T766">
            <v>0</v>
          </cell>
        </row>
        <row r="767">
          <cell r="T767">
            <v>0</v>
          </cell>
        </row>
        <row r="768">
          <cell r="T768">
            <v>0</v>
          </cell>
        </row>
        <row r="769">
          <cell r="T769">
            <v>0</v>
          </cell>
        </row>
        <row r="770">
          <cell r="T770">
            <v>0</v>
          </cell>
        </row>
        <row r="771">
          <cell r="T771">
            <v>0</v>
          </cell>
        </row>
        <row r="772">
          <cell r="T772">
            <v>0</v>
          </cell>
        </row>
        <row r="773">
          <cell r="T773">
            <v>0</v>
          </cell>
        </row>
        <row r="774">
          <cell r="T774">
            <v>0</v>
          </cell>
        </row>
        <row r="775">
          <cell r="T775">
            <v>0</v>
          </cell>
        </row>
        <row r="776">
          <cell r="T776">
            <v>0</v>
          </cell>
        </row>
        <row r="777">
          <cell r="T777">
            <v>0</v>
          </cell>
        </row>
        <row r="778">
          <cell r="T778">
            <v>0</v>
          </cell>
        </row>
        <row r="779">
          <cell r="T779">
            <v>0</v>
          </cell>
        </row>
        <row r="780">
          <cell r="T780">
            <v>0</v>
          </cell>
        </row>
        <row r="781">
          <cell r="T781">
            <v>0</v>
          </cell>
        </row>
        <row r="782">
          <cell r="T782">
            <v>0</v>
          </cell>
        </row>
        <row r="783">
          <cell r="T783">
            <v>0</v>
          </cell>
        </row>
        <row r="784">
          <cell r="T784">
            <v>0</v>
          </cell>
        </row>
        <row r="785">
          <cell r="T785">
            <v>0</v>
          </cell>
        </row>
        <row r="786">
          <cell r="T786">
            <v>0</v>
          </cell>
        </row>
        <row r="787">
          <cell r="T787">
            <v>0</v>
          </cell>
        </row>
        <row r="788">
          <cell r="T788">
            <v>0</v>
          </cell>
        </row>
        <row r="789">
          <cell r="T789">
            <v>0</v>
          </cell>
        </row>
        <row r="790">
          <cell r="T790">
            <v>0</v>
          </cell>
        </row>
        <row r="791">
          <cell r="T791">
            <v>0</v>
          </cell>
        </row>
        <row r="792">
          <cell r="T792">
            <v>0</v>
          </cell>
        </row>
        <row r="793">
          <cell r="T793">
            <v>0</v>
          </cell>
        </row>
        <row r="794">
          <cell r="T794">
            <v>0</v>
          </cell>
        </row>
        <row r="795">
          <cell r="T795">
            <v>0</v>
          </cell>
        </row>
        <row r="796">
          <cell r="T796">
            <v>0</v>
          </cell>
        </row>
        <row r="797">
          <cell r="T797">
            <v>0</v>
          </cell>
        </row>
        <row r="798">
          <cell r="T798">
            <v>0</v>
          </cell>
        </row>
        <row r="799">
          <cell r="T799">
            <v>0</v>
          </cell>
        </row>
        <row r="800">
          <cell r="T800">
            <v>0</v>
          </cell>
        </row>
        <row r="801">
          <cell r="T801">
            <v>0</v>
          </cell>
        </row>
        <row r="802">
          <cell r="T802">
            <v>0</v>
          </cell>
        </row>
        <row r="803">
          <cell r="T803">
            <v>0</v>
          </cell>
        </row>
        <row r="804">
          <cell r="T804">
            <v>0</v>
          </cell>
        </row>
        <row r="805">
          <cell r="T805">
            <v>0</v>
          </cell>
        </row>
        <row r="806">
          <cell r="T806">
            <v>0</v>
          </cell>
        </row>
        <row r="807">
          <cell r="T807">
            <v>0</v>
          </cell>
        </row>
        <row r="808">
          <cell r="T808">
            <v>0</v>
          </cell>
        </row>
        <row r="809">
          <cell r="T809">
            <v>0</v>
          </cell>
        </row>
        <row r="810">
          <cell r="T810">
            <v>0</v>
          </cell>
        </row>
        <row r="811">
          <cell r="T811">
            <v>0</v>
          </cell>
        </row>
        <row r="812">
          <cell r="T812">
            <v>0</v>
          </cell>
        </row>
        <row r="813">
          <cell r="T813">
            <v>0</v>
          </cell>
        </row>
        <row r="814">
          <cell r="T814">
            <v>0</v>
          </cell>
        </row>
        <row r="815">
          <cell r="T815">
            <v>0</v>
          </cell>
        </row>
        <row r="816">
          <cell r="T816">
            <v>0</v>
          </cell>
        </row>
        <row r="817">
          <cell r="T817">
            <v>0</v>
          </cell>
        </row>
        <row r="818">
          <cell r="T818">
            <v>0</v>
          </cell>
        </row>
        <row r="819">
          <cell r="T819">
            <v>0</v>
          </cell>
        </row>
        <row r="820">
          <cell r="T820">
            <v>0</v>
          </cell>
        </row>
        <row r="821">
          <cell r="T821">
            <v>0</v>
          </cell>
        </row>
        <row r="822">
          <cell r="T822">
            <v>0</v>
          </cell>
        </row>
        <row r="823">
          <cell r="T823">
            <v>0</v>
          </cell>
        </row>
        <row r="824">
          <cell r="T824">
            <v>0</v>
          </cell>
        </row>
        <row r="825">
          <cell r="T825">
            <v>0</v>
          </cell>
        </row>
        <row r="826">
          <cell r="T826">
            <v>0</v>
          </cell>
        </row>
        <row r="827">
          <cell r="T827">
            <v>0</v>
          </cell>
        </row>
        <row r="828">
          <cell r="T828">
            <v>0</v>
          </cell>
        </row>
        <row r="829">
          <cell r="T829">
            <v>0</v>
          </cell>
        </row>
        <row r="830">
          <cell r="T830">
            <v>0</v>
          </cell>
        </row>
        <row r="831">
          <cell r="T831">
            <v>0</v>
          </cell>
        </row>
        <row r="832">
          <cell r="T832">
            <v>0</v>
          </cell>
        </row>
        <row r="833">
          <cell r="T833">
            <v>0</v>
          </cell>
        </row>
        <row r="834">
          <cell r="T834">
            <v>0</v>
          </cell>
        </row>
        <row r="835">
          <cell r="T835">
            <v>0</v>
          </cell>
        </row>
        <row r="836">
          <cell r="T836">
            <v>0</v>
          </cell>
        </row>
        <row r="837">
          <cell r="T837">
            <v>0</v>
          </cell>
        </row>
        <row r="838">
          <cell r="T838">
            <v>0</v>
          </cell>
        </row>
        <row r="839">
          <cell r="T839">
            <v>0</v>
          </cell>
        </row>
        <row r="840">
          <cell r="T840">
            <v>0</v>
          </cell>
        </row>
        <row r="841">
          <cell r="T841">
            <v>0</v>
          </cell>
        </row>
        <row r="842">
          <cell r="T842">
            <v>0</v>
          </cell>
        </row>
        <row r="843">
          <cell r="T843">
            <v>0</v>
          </cell>
        </row>
        <row r="844">
          <cell r="T844">
            <v>0</v>
          </cell>
        </row>
        <row r="845">
          <cell r="T845">
            <v>0</v>
          </cell>
        </row>
        <row r="846">
          <cell r="T846">
            <v>0</v>
          </cell>
        </row>
        <row r="847">
          <cell r="T847">
            <v>0</v>
          </cell>
        </row>
        <row r="848">
          <cell r="T848">
            <v>0</v>
          </cell>
        </row>
        <row r="849">
          <cell r="T849">
            <v>0</v>
          </cell>
        </row>
        <row r="850">
          <cell r="T850">
            <v>0</v>
          </cell>
        </row>
        <row r="851">
          <cell r="T851">
            <v>0</v>
          </cell>
        </row>
        <row r="852">
          <cell r="T852">
            <v>0</v>
          </cell>
        </row>
        <row r="853">
          <cell r="T853">
            <v>0</v>
          </cell>
        </row>
        <row r="854">
          <cell r="T854">
            <v>0</v>
          </cell>
        </row>
        <row r="855">
          <cell r="T855">
            <v>0</v>
          </cell>
        </row>
        <row r="856">
          <cell r="T856">
            <v>0</v>
          </cell>
        </row>
        <row r="857">
          <cell r="T857">
            <v>0</v>
          </cell>
        </row>
        <row r="858">
          <cell r="T858">
            <v>0</v>
          </cell>
        </row>
        <row r="859">
          <cell r="T859">
            <v>0</v>
          </cell>
        </row>
        <row r="860">
          <cell r="T860">
            <v>0</v>
          </cell>
        </row>
        <row r="861">
          <cell r="T861">
            <v>0</v>
          </cell>
        </row>
        <row r="862">
          <cell r="T862">
            <v>0</v>
          </cell>
        </row>
        <row r="863">
          <cell r="T863">
            <v>0</v>
          </cell>
        </row>
        <row r="864">
          <cell r="T864">
            <v>0</v>
          </cell>
        </row>
        <row r="865">
          <cell r="T865">
            <v>0</v>
          </cell>
        </row>
        <row r="866">
          <cell r="T866">
            <v>0</v>
          </cell>
        </row>
        <row r="867">
          <cell r="T867">
            <v>0</v>
          </cell>
        </row>
        <row r="868">
          <cell r="T868">
            <v>0</v>
          </cell>
        </row>
        <row r="869">
          <cell r="T869">
            <v>0</v>
          </cell>
        </row>
        <row r="870">
          <cell r="T870">
            <v>0</v>
          </cell>
        </row>
        <row r="871">
          <cell r="T871">
            <v>0</v>
          </cell>
        </row>
        <row r="872">
          <cell r="T872">
            <v>0</v>
          </cell>
        </row>
        <row r="873">
          <cell r="T873">
            <v>0</v>
          </cell>
        </row>
        <row r="874">
          <cell r="T874">
            <v>0</v>
          </cell>
        </row>
        <row r="875">
          <cell r="T875">
            <v>0</v>
          </cell>
        </row>
        <row r="876">
          <cell r="T876">
            <v>0</v>
          </cell>
        </row>
        <row r="877">
          <cell r="T877">
            <v>0</v>
          </cell>
        </row>
        <row r="878">
          <cell r="T878">
            <v>0</v>
          </cell>
        </row>
        <row r="879">
          <cell r="T879">
            <v>0</v>
          </cell>
        </row>
        <row r="880">
          <cell r="T880">
            <v>0</v>
          </cell>
        </row>
        <row r="881">
          <cell r="T881">
            <v>0</v>
          </cell>
        </row>
        <row r="882">
          <cell r="T882">
            <v>0</v>
          </cell>
        </row>
        <row r="883">
          <cell r="T883">
            <v>0</v>
          </cell>
        </row>
        <row r="884">
          <cell r="T884">
            <v>0</v>
          </cell>
        </row>
        <row r="885">
          <cell r="T885">
            <v>0</v>
          </cell>
        </row>
        <row r="886">
          <cell r="T886">
            <v>0</v>
          </cell>
        </row>
        <row r="887">
          <cell r="T887">
            <v>0</v>
          </cell>
        </row>
        <row r="888">
          <cell r="T888">
            <v>0</v>
          </cell>
        </row>
        <row r="889">
          <cell r="T889">
            <v>0</v>
          </cell>
        </row>
        <row r="890">
          <cell r="T890">
            <v>0</v>
          </cell>
        </row>
        <row r="891">
          <cell r="T891">
            <v>0</v>
          </cell>
        </row>
        <row r="892">
          <cell r="T892">
            <v>0</v>
          </cell>
        </row>
        <row r="893">
          <cell r="T893">
            <v>0</v>
          </cell>
        </row>
        <row r="894">
          <cell r="T894">
            <v>0</v>
          </cell>
        </row>
        <row r="895">
          <cell r="T895">
            <v>0</v>
          </cell>
        </row>
        <row r="896">
          <cell r="T896">
            <v>0</v>
          </cell>
        </row>
        <row r="897">
          <cell r="T897">
            <v>0</v>
          </cell>
        </row>
        <row r="898">
          <cell r="T898">
            <v>0</v>
          </cell>
        </row>
        <row r="899">
          <cell r="T899">
            <v>0</v>
          </cell>
        </row>
        <row r="900">
          <cell r="T900">
            <v>0</v>
          </cell>
        </row>
        <row r="901">
          <cell r="T901">
            <v>0</v>
          </cell>
        </row>
        <row r="902">
          <cell r="T902">
            <v>0</v>
          </cell>
        </row>
        <row r="903">
          <cell r="T903">
            <v>0</v>
          </cell>
        </row>
        <row r="904">
          <cell r="T904">
            <v>0</v>
          </cell>
        </row>
        <row r="905">
          <cell r="T905">
            <v>0</v>
          </cell>
        </row>
        <row r="906">
          <cell r="T906">
            <v>0</v>
          </cell>
        </row>
        <row r="907">
          <cell r="T907">
            <v>0</v>
          </cell>
        </row>
        <row r="908">
          <cell r="T908">
            <v>0</v>
          </cell>
        </row>
        <row r="909">
          <cell r="T909">
            <v>0</v>
          </cell>
        </row>
        <row r="910">
          <cell r="T910">
            <v>0</v>
          </cell>
        </row>
        <row r="911">
          <cell r="T911">
            <v>0</v>
          </cell>
        </row>
        <row r="912">
          <cell r="T912">
            <v>0</v>
          </cell>
        </row>
        <row r="913">
          <cell r="T913">
            <v>0</v>
          </cell>
        </row>
        <row r="914">
          <cell r="T914">
            <v>0</v>
          </cell>
        </row>
        <row r="915">
          <cell r="T915">
            <v>0</v>
          </cell>
        </row>
        <row r="916">
          <cell r="T916">
            <v>0</v>
          </cell>
        </row>
        <row r="917">
          <cell r="T917">
            <v>0</v>
          </cell>
        </row>
        <row r="918">
          <cell r="T918">
            <v>0</v>
          </cell>
        </row>
        <row r="919">
          <cell r="T919">
            <v>0</v>
          </cell>
        </row>
        <row r="920">
          <cell r="T920">
            <v>0</v>
          </cell>
        </row>
        <row r="921">
          <cell r="T921">
            <v>0</v>
          </cell>
        </row>
        <row r="922">
          <cell r="T922">
            <v>0</v>
          </cell>
        </row>
        <row r="923">
          <cell r="T923">
            <v>0</v>
          </cell>
        </row>
        <row r="924">
          <cell r="T924">
            <v>0</v>
          </cell>
        </row>
        <row r="925">
          <cell r="T925">
            <v>0</v>
          </cell>
        </row>
        <row r="926">
          <cell r="T926">
            <v>0</v>
          </cell>
        </row>
        <row r="927">
          <cell r="T927">
            <v>0</v>
          </cell>
        </row>
        <row r="928">
          <cell r="T928">
            <v>0</v>
          </cell>
        </row>
        <row r="929">
          <cell r="T929">
            <v>0</v>
          </cell>
        </row>
        <row r="930">
          <cell r="T930">
            <v>0</v>
          </cell>
        </row>
        <row r="931">
          <cell r="T931">
            <v>0</v>
          </cell>
        </row>
        <row r="932">
          <cell r="T932">
            <v>0</v>
          </cell>
        </row>
        <row r="933">
          <cell r="T933">
            <v>0</v>
          </cell>
        </row>
        <row r="934">
          <cell r="T934">
            <v>0</v>
          </cell>
        </row>
        <row r="935">
          <cell r="T935">
            <v>0</v>
          </cell>
        </row>
        <row r="936">
          <cell r="T936">
            <v>0</v>
          </cell>
        </row>
        <row r="937">
          <cell r="T937">
            <v>0</v>
          </cell>
        </row>
        <row r="938">
          <cell r="T938">
            <v>0</v>
          </cell>
        </row>
        <row r="939">
          <cell r="T939">
            <v>0</v>
          </cell>
        </row>
        <row r="940">
          <cell r="T940">
            <v>0</v>
          </cell>
        </row>
        <row r="941">
          <cell r="T941">
            <v>0</v>
          </cell>
        </row>
        <row r="942">
          <cell r="T942">
            <v>0</v>
          </cell>
        </row>
        <row r="943">
          <cell r="T943">
            <v>0</v>
          </cell>
        </row>
        <row r="944">
          <cell r="T944">
            <v>0</v>
          </cell>
        </row>
        <row r="945">
          <cell r="T945">
            <v>0</v>
          </cell>
        </row>
        <row r="946">
          <cell r="T946">
            <v>0</v>
          </cell>
        </row>
        <row r="947">
          <cell r="T947">
            <v>0</v>
          </cell>
        </row>
        <row r="948">
          <cell r="T948">
            <v>0</v>
          </cell>
        </row>
        <row r="949">
          <cell r="T949">
            <v>0</v>
          </cell>
        </row>
        <row r="950">
          <cell r="T950">
            <v>0</v>
          </cell>
        </row>
        <row r="951">
          <cell r="T951">
            <v>0</v>
          </cell>
        </row>
        <row r="952">
          <cell r="T952">
            <v>0</v>
          </cell>
        </row>
        <row r="953">
          <cell r="T953">
            <v>0</v>
          </cell>
        </row>
        <row r="954">
          <cell r="T954">
            <v>0</v>
          </cell>
        </row>
        <row r="955">
          <cell r="T955">
            <v>0</v>
          </cell>
        </row>
        <row r="956">
          <cell r="T956">
            <v>0</v>
          </cell>
        </row>
        <row r="957">
          <cell r="T957">
            <v>0</v>
          </cell>
        </row>
        <row r="958">
          <cell r="T958">
            <v>0</v>
          </cell>
        </row>
        <row r="959">
          <cell r="T959">
            <v>0</v>
          </cell>
        </row>
        <row r="960">
          <cell r="T960">
            <v>0</v>
          </cell>
        </row>
        <row r="961">
          <cell r="T961">
            <v>0</v>
          </cell>
        </row>
        <row r="962">
          <cell r="T962">
            <v>0</v>
          </cell>
        </row>
        <row r="963">
          <cell r="T963">
            <v>0</v>
          </cell>
        </row>
        <row r="964">
          <cell r="T964">
            <v>0</v>
          </cell>
        </row>
        <row r="965">
          <cell r="T965">
            <v>0</v>
          </cell>
        </row>
        <row r="966">
          <cell r="T966">
            <v>0</v>
          </cell>
        </row>
        <row r="967">
          <cell r="T967">
            <v>0</v>
          </cell>
        </row>
        <row r="968">
          <cell r="T968">
            <v>0</v>
          </cell>
        </row>
        <row r="969">
          <cell r="T969">
            <v>0</v>
          </cell>
        </row>
        <row r="970">
          <cell r="T970">
            <v>0</v>
          </cell>
        </row>
        <row r="971">
          <cell r="T971">
            <v>0</v>
          </cell>
        </row>
        <row r="972">
          <cell r="T972">
            <v>0</v>
          </cell>
        </row>
        <row r="973">
          <cell r="T973">
            <v>0</v>
          </cell>
        </row>
        <row r="974">
          <cell r="T974">
            <v>0</v>
          </cell>
        </row>
        <row r="975">
          <cell r="T975">
            <v>0</v>
          </cell>
        </row>
        <row r="976">
          <cell r="T976">
            <v>0</v>
          </cell>
        </row>
        <row r="977">
          <cell r="T977">
            <v>0</v>
          </cell>
        </row>
        <row r="978">
          <cell r="T978">
            <v>0</v>
          </cell>
        </row>
        <row r="979">
          <cell r="T979">
            <v>0</v>
          </cell>
        </row>
        <row r="980">
          <cell r="T980">
            <v>0</v>
          </cell>
        </row>
        <row r="981">
          <cell r="T981">
            <v>0</v>
          </cell>
        </row>
        <row r="982">
          <cell r="T982">
            <v>0</v>
          </cell>
        </row>
        <row r="983">
          <cell r="T983">
            <v>0</v>
          </cell>
        </row>
        <row r="984">
          <cell r="T984">
            <v>0</v>
          </cell>
        </row>
        <row r="985">
          <cell r="T985">
            <v>0</v>
          </cell>
        </row>
        <row r="986">
          <cell r="T986">
            <v>0</v>
          </cell>
        </row>
        <row r="987">
          <cell r="T987">
            <v>0</v>
          </cell>
        </row>
        <row r="988">
          <cell r="T988">
            <v>0</v>
          </cell>
        </row>
        <row r="989">
          <cell r="T989">
            <v>0</v>
          </cell>
        </row>
        <row r="990">
          <cell r="T990">
            <v>0</v>
          </cell>
        </row>
        <row r="991">
          <cell r="T991">
            <v>0</v>
          </cell>
        </row>
        <row r="992">
          <cell r="T992">
            <v>0</v>
          </cell>
        </row>
        <row r="993">
          <cell r="T993">
            <v>0</v>
          </cell>
        </row>
        <row r="994">
          <cell r="T994">
            <v>0</v>
          </cell>
        </row>
        <row r="995">
          <cell r="T995">
            <v>0</v>
          </cell>
        </row>
        <row r="996">
          <cell r="T996">
            <v>0</v>
          </cell>
        </row>
        <row r="997">
          <cell r="T997">
            <v>0</v>
          </cell>
        </row>
        <row r="998">
          <cell r="T998">
            <v>0</v>
          </cell>
        </row>
        <row r="999">
          <cell r="T999">
            <v>0</v>
          </cell>
        </row>
        <row r="1000">
          <cell r="T1000">
            <v>0</v>
          </cell>
        </row>
        <row r="1001">
          <cell r="T1001">
            <v>0</v>
          </cell>
        </row>
        <row r="1002">
          <cell r="T1002">
            <v>0</v>
          </cell>
        </row>
        <row r="1003">
          <cell r="T1003">
            <v>0</v>
          </cell>
        </row>
        <row r="1004">
          <cell r="T1004">
            <v>0</v>
          </cell>
        </row>
        <row r="1005">
          <cell r="T1005">
            <v>0</v>
          </cell>
        </row>
        <row r="1006">
          <cell r="T1006">
            <v>0</v>
          </cell>
        </row>
        <row r="1007">
          <cell r="T1007">
            <v>0</v>
          </cell>
        </row>
        <row r="1008">
          <cell r="T1008">
            <v>0</v>
          </cell>
        </row>
        <row r="1009">
          <cell r="T1009">
            <v>0</v>
          </cell>
        </row>
        <row r="1010">
          <cell r="T1010">
            <v>0</v>
          </cell>
        </row>
        <row r="1011">
          <cell r="T1011">
            <v>0</v>
          </cell>
        </row>
        <row r="1012">
          <cell r="T1012">
            <v>0</v>
          </cell>
        </row>
        <row r="1013">
          <cell r="T1013">
            <v>0</v>
          </cell>
        </row>
        <row r="1014">
          <cell r="T1014">
            <v>0</v>
          </cell>
        </row>
        <row r="1015">
          <cell r="T1015">
            <v>0</v>
          </cell>
        </row>
        <row r="1016">
          <cell r="T1016">
            <v>0</v>
          </cell>
        </row>
        <row r="1017">
          <cell r="T1017">
            <v>0</v>
          </cell>
        </row>
        <row r="1018">
          <cell r="T1018">
            <v>0</v>
          </cell>
        </row>
        <row r="1019">
          <cell r="T1019">
            <v>0</v>
          </cell>
        </row>
        <row r="1020">
          <cell r="T1020">
            <v>0</v>
          </cell>
        </row>
        <row r="1021">
          <cell r="T1021">
            <v>0</v>
          </cell>
        </row>
        <row r="1022">
          <cell r="T1022">
            <v>0</v>
          </cell>
        </row>
        <row r="1023">
          <cell r="T1023">
            <v>0</v>
          </cell>
        </row>
        <row r="1024">
          <cell r="T1024">
            <v>0</v>
          </cell>
        </row>
        <row r="1025">
          <cell r="T1025">
            <v>0</v>
          </cell>
        </row>
        <row r="1026">
          <cell r="T1026">
            <v>0</v>
          </cell>
        </row>
        <row r="1027">
          <cell r="T1027">
            <v>0</v>
          </cell>
        </row>
        <row r="1028">
          <cell r="T1028">
            <v>0</v>
          </cell>
        </row>
        <row r="1029">
          <cell r="T1029">
            <v>0</v>
          </cell>
        </row>
        <row r="1030">
          <cell r="T1030">
            <v>0</v>
          </cell>
        </row>
        <row r="1031">
          <cell r="T1031">
            <v>0</v>
          </cell>
        </row>
        <row r="1032">
          <cell r="T1032">
            <v>0</v>
          </cell>
        </row>
        <row r="1033">
          <cell r="T1033">
            <v>0</v>
          </cell>
        </row>
        <row r="1034">
          <cell r="T1034">
            <v>0</v>
          </cell>
        </row>
        <row r="1035">
          <cell r="T1035">
            <v>0</v>
          </cell>
        </row>
        <row r="1036">
          <cell r="T1036">
            <v>0</v>
          </cell>
        </row>
        <row r="1037">
          <cell r="T1037">
            <v>0</v>
          </cell>
        </row>
        <row r="1038">
          <cell r="T1038">
            <v>0</v>
          </cell>
        </row>
        <row r="1039">
          <cell r="T1039">
            <v>0</v>
          </cell>
        </row>
        <row r="1040">
          <cell r="T1040">
            <v>0</v>
          </cell>
        </row>
        <row r="1041">
          <cell r="T1041">
            <v>0</v>
          </cell>
        </row>
        <row r="1042">
          <cell r="T1042">
            <v>0</v>
          </cell>
        </row>
        <row r="1043">
          <cell r="T1043">
            <v>0</v>
          </cell>
        </row>
        <row r="1044">
          <cell r="T1044">
            <v>0</v>
          </cell>
        </row>
        <row r="1045">
          <cell r="T1045">
            <v>0</v>
          </cell>
        </row>
        <row r="1046">
          <cell r="T1046">
            <v>0</v>
          </cell>
        </row>
        <row r="1047">
          <cell r="T1047">
            <v>0</v>
          </cell>
        </row>
        <row r="1048">
          <cell r="T1048">
            <v>0</v>
          </cell>
        </row>
        <row r="1049">
          <cell r="T1049">
            <v>0</v>
          </cell>
        </row>
        <row r="1050">
          <cell r="T1050">
            <v>0</v>
          </cell>
        </row>
        <row r="1051">
          <cell r="T1051">
            <v>0</v>
          </cell>
        </row>
        <row r="1052">
          <cell r="T1052">
            <v>0</v>
          </cell>
        </row>
        <row r="1053">
          <cell r="T1053">
            <v>0</v>
          </cell>
        </row>
        <row r="1054">
          <cell r="T1054">
            <v>0</v>
          </cell>
        </row>
        <row r="1055">
          <cell r="T1055">
            <v>0</v>
          </cell>
        </row>
        <row r="1056">
          <cell r="T1056">
            <v>0</v>
          </cell>
        </row>
        <row r="1057">
          <cell r="T1057">
            <v>0</v>
          </cell>
        </row>
        <row r="1058">
          <cell r="T1058">
            <v>0</v>
          </cell>
        </row>
        <row r="1059">
          <cell r="T1059">
            <v>0</v>
          </cell>
        </row>
        <row r="1060">
          <cell r="T1060">
            <v>0</v>
          </cell>
        </row>
        <row r="1061">
          <cell r="T1061">
            <v>0</v>
          </cell>
        </row>
        <row r="1062">
          <cell r="T1062">
            <v>0</v>
          </cell>
        </row>
        <row r="1063">
          <cell r="T1063">
            <v>0</v>
          </cell>
        </row>
        <row r="1064">
          <cell r="T1064">
            <v>0</v>
          </cell>
        </row>
        <row r="1065">
          <cell r="T1065">
            <v>0</v>
          </cell>
        </row>
        <row r="1066">
          <cell r="T1066">
            <v>0</v>
          </cell>
        </row>
        <row r="1067">
          <cell r="T1067">
            <v>0</v>
          </cell>
        </row>
        <row r="1068">
          <cell r="T1068">
            <v>0</v>
          </cell>
        </row>
        <row r="1069">
          <cell r="T1069">
            <v>0</v>
          </cell>
        </row>
        <row r="1070">
          <cell r="T1070">
            <v>0</v>
          </cell>
        </row>
        <row r="1071">
          <cell r="T1071">
            <v>0</v>
          </cell>
        </row>
        <row r="1072">
          <cell r="T1072">
            <v>0</v>
          </cell>
        </row>
        <row r="1073">
          <cell r="T1073">
            <v>0</v>
          </cell>
        </row>
        <row r="1074">
          <cell r="T1074">
            <v>0</v>
          </cell>
        </row>
        <row r="1075">
          <cell r="T1075">
            <v>0</v>
          </cell>
        </row>
        <row r="1076">
          <cell r="T1076">
            <v>0</v>
          </cell>
        </row>
        <row r="1077">
          <cell r="T1077">
            <v>0</v>
          </cell>
        </row>
        <row r="1078">
          <cell r="T1078">
            <v>0</v>
          </cell>
        </row>
        <row r="1079">
          <cell r="T1079">
            <v>0</v>
          </cell>
        </row>
        <row r="1080">
          <cell r="T1080">
            <v>0</v>
          </cell>
        </row>
        <row r="1081">
          <cell r="T1081">
            <v>0</v>
          </cell>
        </row>
        <row r="1082">
          <cell r="T1082">
            <v>0</v>
          </cell>
        </row>
        <row r="1083">
          <cell r="T1083">
            <v>0</v>
          </cell>
        </row>
        <row r="1084">
          <cell r="T1084">
            <v>0</v>
          </cell>
        </row>
        <row r="1085">
          <cell r="T1085">
            <v>0</v>
          </cell>
        </row>
        <row r="1086">
          <cell r="T1086">
            <v>0</v>
          </cell>
        </row>
        <row r="1087">
          <cell r="T1087">
            <v>0</v>
          </cell>
        </row>
        <row r="1088">
          <cell r="T1088">
            <v>0</v>
          </cell>
        </row>
        <row r="1089">
          <cell r="T1089">
            <v>0</v>
          </cell>
        </row>
        <row r="1090">
          <cell r="T1090">
            <v>0</v>
          </cell>
        </row>
        <row r="1091">
          <cell r="T1091">
            <v>0</v>
          </cell>
        </row>
        <row r="1092">
          <cell r="T1092">
            <v>0</v>
          </cell>
        </row>
        <row r="1093">
          <cell r="T1093">
            <v>0</v>
          </cell>
        </row>
        <row r="1094">
          <cell r="T1094">
            <v>0</v>
          </cell>
        </row>
        <row r="1095">
          <cell r="T1095">
            <v>0</v>
          </cell>
        </row>
        <row r="1096">
          <cell r="T1096">
            <v>0</v>
          </cell>
        </row>
        <row r="1097">
          <cell r="T1097">
            <v>0</v>
          </cell>
        </row>
        <row r="1098">
          <cell r="T1098">
            <v>0</v>
          </cell>
        </row>
        <row r="1099">
          <cell r="T1099">
            <v>0</v>
          </cell>
        </row>
        <row r="1100">
          <cell r="T1100">
            <v>0</v>
          </cell>
        </row>
        <row r="1101">
          <cell r="T1101">
            <v>0</v>
          </cell>
        </row>
        <row r="1102">
          <cell r="T1102">
            <v>0</v>
          </cell>
        </row>
        <row r="1103">
          <cell r="T1103">
            <v>0</v>
          </cell>
        </row>
        <row r="1104">
          <cell r="T1104">
            <v>0</v>
          </cell>
        </row>
        <row r="1105">
          <cell r="T1105">
            <v>0</v>
          </cell>
        </row>
        <row r="1106">
          <cell r="T1106">
            <v>0</v>
          </cell>
        </row>
        <row r="1107">
          <cell r="T1107">
            <v>0</v>
          </cell>
        </row>
        <row r="1108">
          <cell r="T1108">
            <v>0</v>
          </cell>
        </row>
        <row r="1109">
          <cell r="T1109">
            <v>0</v>
          </cell>
        </row>
        <row r="1110">
          <cell r="T1110">
            <v>0</v>
          </cell>
        </row>
        <row r="1111">
          <cell r="T1111">
            <v>0</v>
          </cell>
        </row>
        <row r="1112">
          <cell r="T1112">
            <v>0</v>
          </cell>
        </row>
        <row r="1113">
          <cell r="T1113">
            <v>0</v>
          </cell>
        </row>
        <row r="1114">
          <cell r="T1114">
            <v>0</v>
          </cell>
        </row>
        <row r="1115">
          <cell r="T1115">
            <v>0</v>
          </cell>
        </row>
        <row r="1116">
          <cell r="T1116">
            <v>0</v>
          </cell>
        </row>
        <row r="1117">
          <cell r="T1117">
            <v>0</v>
          </cell>
        </row>
        <row r="1118">
          <cell r="T1118">
            <v>0</v>
          </cell>
        </row>
        <row r="1119">
          <cell r="T1119">
            <v>0</v>
          </cell>
        </row>
        <row r="1120">
          <cell r="T1120">
            <v>0</v>
          </cell>
        </row>
        <row r="1121">
          <cell r="T1121">
            <v>0</v>
          </cell>
        </row>
        <row r="1122">
          <cell r="T1122">
            <v>0</v>
          </cell>
        </row>
        <row r="1123">
          <cell r="T1123">
            <v>0</v>
          </cell>
        </row>
        <row r="1124">
          <cell r="T1124">
            <v>0</v>
          </cell>
        </row>
        <row r="1125">
          <cell r="T1125">
            <v>0</v>
          </cell>
        </row>
        <row r="1126">
          <cell r="T1126">
            <v>0</v>
          </cell>
        </row>
        <row r="1127">
          <cell r="T1127">
            <v>0</v>
          </cell>
        </row>
        <row r="1128">
          <cell r="T1128">
            <v>0</v>
          </cell>
        </row>
        <row r="1129">
          <cell r="T1129">
            <v>0</v>
          </cell>
        </row>
        <row r="1130">
          <cell r="T1130">
            <v>0</v>
          </cell>
        </row>
        <row r="1131">
          <cell r="T1131">
            <v>0</v>
          </cell>
        </row>
        <row r="1132">
          <cell r="T1132">
            <v>0</v>
          </cell>
        </row>
        <row r="1133">
          <cell r="T1133">
            <v>0</v>
          </cell>
        </row>
        <row r="1134">
          <cell r="T1134">
            <v>0</v>
          </cell>
        </row>
        <row r="1135">
          <cell r="T1135">
            <v>0</v>
          </cell>
        </row>
        <row r="1136">
          <cell r="T1136">
            <v>0</v>
          </cell>
        </row>
        <row r="1137">
          <cell r="T1137">
            <v>0</v>
          </cell>
        </row>
        <row r="1138">
          <cell r="T1138">
            <v>0</v>
          </cell>
        </row>
        <row r="1139">
          <cell r="T1139">
            <v>0</v>
          </cell>
        </row>
        <row r="1140">
          <cell r="T1140">
            <v>0</v>
          </cell>
        </row>
        <row r="1141">
          <cell r="T1141">
            <v>0</v>
          </cell>
        </row>
        <row r="1142">
          <cell r="T1142">
            <v>0</v>
          </cell>
        </row>
        <row r="1143">
          <cell r="T1143">
            <v>0</v>
          </cell>
        </row>
        <row r="1144">
          <cell r="T1144">
            <v>0</v>
          </cell>
        </row>
        <row r="1145">
          <cell r="T1145">
            <v>0</v>
          </cell>
        </row>
        <row r="1146">
          <cell r="T1146">
            <v>0</v>
          </cell>
        </row>
        <row r="1147">
          <cell r="T1147">
            <v>0</v>
          </cell>
        </row>
        <row r="1148">
          <cell r="T1148">
            <v>0</v>
          </cell>
        </row>
        <row r="1149">
          <cell r="T1149">
            <v>0</v>
          </cell>
        </row>
        <row r="1150">
          <cell r="T1150">
            <v>0</v>
          </cell>
        </row>
        <row r="1151">
          <cell r="T1151">
            <v>0</v>
          </cell>
        </row>
        <row r="1152">
          <cell r="T1152">
            <v>0</v>
          </cell>
        </row>
        <row r="1153">
          <cell r="T1153">
            <v>0</v>
          </cell>
        </row>
        <row r="1154">
          <cell r="T1154">
            <v>0</v>
          </cell>
        </row>
        <row r="1155">
          <cell r="T1155">
            <v>0</v>
          </cell>
        </row>
        <row r="1156">
          <cell r="T1156">
            <v>0</v>
          </cell>
        </row>
        <row r="1157">
          <cell r="T1157">
            <v>0</v>
          </cell>
        </row>
        <row r="1158">
          <cell r="T1158">
            <v>0</v>
          </cell>
        </row>
        <row r="1159">
          <cell r="T1159">
            <v>0</v>
          </cell>
        </row>
        <row r="1160">
          <cell r="T1160">
            <v>0</v>
          </cell>
        </row>
        <row r="1161">
          <cell r="T1161">
            <v>0</v>
          </cell>
        </row>
        <row r="1162">
          <cell r="T1162">
            <v>0</v>
          </cell>
        </row>
        <row r="1163">
          <cell r="T1163">
            <v>0</v>
          </cell>
        </row>
        <row r="1164">
          <cell r="T1164">
            <v>0</v>
          </cell>
        </row>
        <row r="1165">
          <cell r="T1165">
            <v>0</v>
          </cell>
        </row>
        <row r="1166">
          <cell r="T1166">
            <v>0</v>
          </cell>
        </row>
        <row r="1167">
          <cell r="T1167">
            <v>0</v>
          </cell>
        </row>
        <row r="1168">
          <cell r="T1168">
            <v>0</v>
          </cell>
        </row>
        <row r="1169">
          <cell r="T1169">
            <v>0</v>
          </cell>
        </row>
        <row r="1170">
          <cell r="T1170">
            <v>0</v>
          </cell>
        </row>
        <row r="1171">
          <cell r="T1171">
            <v>0</v>
          </cell>
        </row>
        <row r="1172">
          <cell r="T1172">
            <v>0</v>
          </cell>
        </row>
        <row r="1173">
          <cell r="T1173">
            <v>0</v>
          </cell>
        </row>
        <row r="1174">
          <cell r="T1174">
            <v>0</v>
          </cell>
        </row>
        <row r="1175">
          <cell r="T1175">
            <v>0</v>
          </cell>
        </row>
        <row r="1176">
          <cell r="T1176">
            <v>0</v>
          </cell>
        </row>
        <row r="1177">
          <cell r="T1177">
            <v>0</v>
          </cell>
        </row>
        <row r="1178">
          <cell r="T1178">
            <v>0</v>
          </cell>
        </row>
        <row r="1179">
          <cell r="T1179">
            <v>0</v>
          </cell>
        </row>
        <row r="1180">
          <cell r="T1180">
            <v>0</v>
          </cell>
        </row>
        <row r="1181">
          <cell r="T1181">
            <v>0</v>
          </cell>
        </row>
        <row r="1182">
          <cell r="T1182">
            <v>0</v>
          </cell>
        </row>
        <row r="1183">
          <cell r="T1183">
            <v>0</v>
          </cell>
        </row>
        <row r="1184">
          <cell r="T1184">
            <v>0</v>
          </cell>
        </row>
        <row r="1185">
          <cell r="T1185">
            <v>0</v>
          </cell>
        </row>
        <row r="1186">
          <cell r="T1186">
            <v>0</v>
          </cell>
        </row>
        <row r="1187">
          <cell r="T1187">
            <v>0</v>
          </cell>
        </row>
        <row r="1188">
          <cell r="T1188">
            <v>0</v>
          </cell>
        </row>
        <row r="1189">
          <cell r="T1189">
            <v>0</v>
          </cell>
        </row>
        <row r="1190">
          <cell r="T1190">
            <v>0</v>
          </cell>
        </row>
        <row r="1191">
          <cell r="T1191">
            <v>0</v>
          </cell>
        </row>
        <row r="1192">
          <cell r="T1192">
            <v>0</v>
          </cell>
        </row>
        <row r="1193">
          <cell r="T1193">
            <v>0</v>
          </cell>
        </row>
        <row r="1194">
          <cell r="T1194">
            <v>0</v>
          </cell>
        </row>
        <row r="1195">
          <cell r="T1195">
            <v>0</v>
          </cell>
        </row>
        <row r="1196">
          <cell r="T1196">
            <v>0</v>
          </cell>
        </row>
        <row r="1197">
          <cell r="T1197">
            <v>0</v>
          </cell>
        </row>
        <row r="1198">
          <cell r="T1198">
            <v>0</v>
          </cell>
        </row>
        <row r="1199">
          <cell r="T1199">
            <v>0</v>
          </cell>
        </row>
        <row r="1200">
          <cell r="T1200">
            <v>0</v>
          </cell>
        </row>
        <row r="1201">
          <cell r="T1201">
            <v>0</v>
          </cell>
        </row>
        <row r="1202">
          <cell r="T1202">
            <v>0</v>
          </cell>
        </row>
        <row r="1203">
          <cell r="T1203">
            <v>0</v>
          </cell>
        </row>
        <row r="1204">
          <cell r="T1204">
            <v>0</v>
          </cell>
        </row>
        <row r="1205">
          <cell r="T1205">
            <v>0</v>
          </cell>
        </row>
        <row r="1206">
          <cell r="T1206">
            <v>0</v>
          </cell>
        </row>
        <row r="1207">
          <cell r="T1207">
            <v>0</v>
          </cell>
        </row>
        <row r="1208">
          <cell r="T1208">
            <v>0</v>
          </cell>
        </row>
        <row r="1209">
          <cell r="T1209">
            <v>0</v>
          </cell>
        </row>
        <row r="1210">
          <cell r="T1210">
            <v>0</v>
          </cell>
        </row>
        <row r="1211">
          <cell r="T1211">
            <v>0</v>
          </cell>
        </row>
        <row r="1212">
          <cell r="T1212">
            <v>0</v>
          </cell>
        </row>
        <row r="1213">
          <cell r="T1213">
            <v>0</v>
          </cell>
        </row>
        <row r="1214">
          <cell r="T1214">
            <v>0</v>
          </cell>
        </row>
        <row r="1215">
          <cell r="T1215">
            <v>0</v>
          </cell>
        </row>
        <row r="1216">
          <cell r="T1216">
            <v>0</v>
          </cell>
        </row>
        <row r="1217">
          <cell r="T1217">
            <v>0</v>
          </cell>
        </row>
        <row r="1218">
          <cell r="T1218">
            <v>0</v>
          </cell>
        </row>
        <row r="1219">
          <cell r="T1219">
            <v>0</v>
          </cell>
        </row>
        <row r="1220">
          <cell r="T1220">
            <v>0</v>
          </cell>
        </row>
        <row r="1221">
          <cell r="T1221">
            <v>0</v>
          </cell>
        </row>
        <row r="1222">
          <cell r="T1222">
            <v>0</v>
          </cell>
        </row>
        <row r="1223">
          <cell r="T1223">
            <v>0</v>
          </cell>
        </row>
        <row r="1224">
          <cell r="T1224">
            <v>0</v>
          </cell>
        </row>
        <row r="1225">
          <cell r="T1225">
            <v>0</v>
          </cell>
        </row>
        <row r="1226">
          <cell r="T1226">
            <v>0</v>
          </cell>
        </row>
        <row r="1227">
          <cell r="T1227">
            <v>0</v>
          </cell>
        </row>
        <row r="1228">
          <cell r="T1228">
            <v>0</v>
          </cell>
        </row>
        <row r="1229">
          <cell r="T1229">
            <v>0</v>
          </cell>
        </row>
        <row r="1230">
          <cell r="T1230">
            <v>0</v>
          </cell>
        </row>
        <row r="1231">
          <cell r="T1231">
            <v>0</v>
          </cell>
        </row>
        <row r="1232">
          <cell r="T1232">
            <v>0</v>
          </cell>
        </row>
        <row r="1233">
          <cell r="T1233">
            <v>0</v>
          </cell>
        </row>
        <row r="1234">
          <cell r="T1234">
            <v>0</v>
          </cell>
        </row>
        <row r="1235">
          <cell r="T1235">
            <v>0</v>
          </cell>
        </row>
        <row r="1236">
          <cell r="T1236">
            <v>0</v>
          </cell>
        </row>
        <row r="1237">
          <cell r="T1237">
            <v>0</v>
          </cell>
        </row>
        <row r="1238">
          <cell r="T1238">
            <v>0</v>
          </cell>
        </row>
        <row r="1239">
          <cell r="T1239">
            <v>0</v>
          </cell>
        </row>
        <row r="1240">
          <cell r="T1240">
            <v>0</v>
          </cell>
        </row>
        <row r="1241">
          <cell r="T1241">
            <v>0</v>
          </cell>
        </row>
        <row r="1242">
          <cell r="T1242">
            <v>0</v>
          </cell>
        </row>
        <row r="1243">
          <cell r="T1243">
            <v>0</v>
          </cell>
        </row>
        <row r="1244">
          <cell r="T1244">
            <v>0</v>
          </cell>
        </row>
        <row r="1245">
          <cell r="T1245">
            <v>0</v>
          </cell>
        </row>
        <row r="1246">
          <cell r="T1246">
            <v>0</v>
          </cell>
        </row>
        <row r="1247">
          <cell r="T1247">
            <v>0</v>
          </cell>
        </row>
        <row r="1248">
          <cell r="T1248">
            <v>0</v>
          </cell>
        </row>
        <row r="1249">
          <cell r="T1249">
            <v>0</v>
          </cell>
        </row>
        <row r="1250">
          <cell r="T1250">
            <v>0</v>
          </cell>
        </row>
        <row r="1251">
          <cell r="T1251">
            <v>0</v>
          </cell>
        </row>
        <row r="1252">
          <cell r="T1252">
            <v>0</v>
          </cell>
        </row>
        <row r="1253">
          <cell r="T1253">
            <v>0</v>
          </cell>
        </row>
        <row r="1254">
          <cell r="T1254">
            <v>0</v>
          </cell>
        </row>
        <row r="1255">
          <cell r="T1255">
            <v>0</v>
          </cell>
        </row>
        <row r="1256">
          <cell r="T1256">
            <v>0</v>
          </cell>
        </row>
        <row r="1257">
          <cell r="T1257">
            <v>0</v>
          </cell>
        </row>
        <row r="1258">
          <cell r="T1258">
            <v>0</v>
          </cell>
        </row>
        <row r="1259">
          <cell r="T1259">
            <v>0</v>
          </cell>
        </row>
        <row r="1260">
          <cell r="T1260">
            <v>0</v>
          </cell>
        </row>
        <row r="1261">
          <cell r="T1261">
            <v>0</v>
          </cell>
        </row>
        <row r="1262">
          <cell r="T1262">
            <v>0</v>
          </cell>
        </row>
        <row r="1263">
          <cell r="T1263">
            <v>0</v>
          </cell>
        </row>
        <row r="1264">
          <cell r="T1264">
            <v>0</v>
          </cell>
        </row>
        <row r="1265">
          <cell r="T1265">
            <v>0</v>
          </cell>
        </row>
        <row r="1266">
          <cell r="T1266">
            <v>0</v>
          </cell>
        </row>
        <row r="1267">
          <cell r="T1267">
            <v>0</v>
          </cell>
        </row>
        <row r="1268">
          <cell r="T1268">
            <v>0</v>
          </cell>
        </row>
        <row r="1269">
          <cell r="T1269">
            <v>0</v>
          </cell>
        </row>
        <row r="1270">
          <cell r="T1270">
            <v>0</v>
          </cell>
        </row>
        <row r="1271">
          <cell r="T1271">
            <v>0</v>
          </cell>
        </row>
        <row r="1272">
          <cell r="T1272">
            <v>0</v>
          </cell>
        </row>
        <row r="1273">
          <cell r="T1273">
            <v>0</v>
          </cell>
        </row>
        <row r="1274">
          <cell r="T1274">
            <v>0</v>
          </cell>
        </row>
        <row r="1275">
          <cell r="T1275">
            <v>0</v>
          </cell>
        </row>
        <row r="1276">
          <cell r="T1276">
            <v>0</v>
          </cell>
        </row>
        <row r="1277">
          <cell r="T1277">
            <v>0</v>
          </cell>
        </row>
        <row r="1278">
          <cell r="T1278">
            <v>0</v>
          </cell>
        </row>
        <row r="1279">
          <cell r="T1279">
            <v>0</v>
          </cell>
        </row>
        <row r="1280">
          <cell r="T1280">
            <v>0</v>
          </cell>
        </row>
        <row r="1281">
          <cell r="T1281">
            <v>0</v>
          </cell>
        </row>
        <row r="1282">
          <cell r="T1282">
            <v>0</v>
          </cell>
        </row>
        <row r="1283">
          <cell r="T1283">
            <v>0</v>
          </cell>
        </row>
        <row r="1284">
          <cell r="T1284">
            <v>0</v>
          </cell>
        </row>
        <row r="1285">
          <cell r="T1285">
            <v>0</v>
          </cell>
        </row>
        <row r="1286">
          <cell r="T1286">
            <v>0</v>
          </cell>
        </row>
        <row r="1287">
          <cell r="T1287">
            <v>0</v>
          </cell>
        </row>
        <row r="1288">
          <cell r="T1288">
            <v>0</v>
          </cell>
        </row>
        <row r="1289">
          <cell r="T1289">
            <v>0</v>
          </cell>
        </row>
        <row r="1290">
          <cell r="T1290">
            <v>0</v>
          </cell>
        </row>
        <row r="1291">
          <cell r="T1291">
            <v>0</v>
          </cell>
        </row>
        <row r="1292">
          <cell r="T1292">
            <v>0</v>
          </cell>
        </row>
        <row r="1293">
          <cell r="T1293">
            <v>0</v>
          </cell>
        </row>
        <row r="1294">
          <cell r="T1294">
            <v>0</v>
          </cell>
        </row>
        <row r="1295">
          <cell r="T1295">
            <v>0</v>
          </cell>
        </row>
        <row r="1296">
          <cell r="T1296">
            <v>0</v>
          </cell>
        </row>
        <row r="1297">
          <cell r="T1297">
            <v>0</v>
          </cell>
        </row>
        <row r="1298">
          <cell r="T1298">
            <v>0</v>
          </cell>
        </row>
        <row r="1299">
          <cell r="T1299">
            <v>0</v>
          </cell>
        </row>
        <row r="1300">
          <cell r="T1300">
            <v>0</v>
          </cell>
        </row>
        <row r="1301">
          <cell r="T1301">
            <v>0</v>
          </cell>
        </row>
        <row r="1302">
          <cell r="T1302">
            <v>0</v>
          </cell>
        </row>
        <row r="1303">
          <cell r="T1303">
            <v>0</v>
          </cell>
        </row>
        <row r="1304">
          <cell r="T1304">
            <v>0</v>
          </cell>
        </row>
        <row r="1305">
          <cell r="T1305">
            <v>0</v>
          </cell>
        </row>
        <row r="1306">
          <cell r="T1306">
            <v>0</v>
          </cell>
        </row>
        <row r="1307">
          <cell r="T1307">
            <v>0</v>
          </cell>
        </row>
        <row r="1308">
          <cell r="T1308">
            <v>0</v>
          </cell>
        </row>
        <row r="1309">
          <cell r="T1309">
            <v>0</v>
          </cell>
        </row>
        <row r="1310">
          <cell r="T1310">
            <v>0</v>
          </cell>
        </row>
        <row r="1311">
          <cell r="T1311">
            <v>0</v>
          </cell>
        </row>
        <row r="1312">
          <cell r="T1312">
            <v>0</v>
          </cell>
        </row>
        <row r="1313">
          <cell r="T1313">
            <v>0</v>
          </cell>
        </row>
        <row r="1314">
          <cell r="T1314">
            <v>0</v>
          </cell>
        </row>
        <row r="1315">
          <cell r="T1315">
            <v>0</v>
          </cell>
        </row>
        <row r="1316">
          <cell r="T1316">
            <v>0</v>
          </cell>
        </row>
        <row r="1317">
          <cell r="T1317">
            <v>0</v>
          </cell>
        </row>
        <row r="1318">
          <cell r="T1318">
            <v>0</v>
          </cell>
        </row>
        <row r="1319">
          <cell r="T1319">
            <v>0</v>
          </cell>
        </row>
        <row r="1320">
          <cell r="T1320">
            <v>0</v>
          </cell>
        </row>
        <row r="1321">
          <cell r="T1321">
            <v>0</v>
          </cell>
        </row>
        <row r="1322">
          <cell r="T1322">
            <v>0</v>
          </cell>
        </row>
        <row r="1323">
          <cell r="T1323">
            <v>0</v>
          </cell>
        </row>
        <row r="1324">
          <cell r="T1324">
            <v>0</v>
          </cell>
        </row>
        <row r="1325">
          <cell r="T1325">
            <v>0</v>
          </cell>
        </row>
        <row r="1326">
          <cell r="T1326">
            <v>0</v>
          </cell>
        </row>
        <row r="1327">
          <cell r="T1327">
            <v>0</v>
          </cell>
        </row>
        <row r="1328">
          <cell r="T1328">
            <v>0</v>
          </cell>
        </row>
        <row r="1329">
          <cell r="T1329">
            <v>0</v>
          </cell>
        </row>
        <row r="1330">
          <cell r="T1330">
            <v>0</v>
          </cell>
        </row>
        <row r="1331">
          <cell r="T1331">
            <v>0</v>
          </cell>
        </row>
        <row r="1332">
          <cell r="T1332">
            <v>0</v>
          </cell>
        </row>
        <row r="1333">
          <cell r="T1333">
            <v>0</v>
          </cell>
        </row>
        <row r="1334">
          <cell r="T1334">
            <v>0</v>
          </cell>
        </row>
        <row r="1335">
          <cell r="T1335">
            <v>0</v>
          </cell>
        </row>
        <row r="1336">
          <cell r="T1336">
            <v>0</v>
          </cell>
        </row>
        <row r="1337">
          <cell r="T1337">
            <v>0</v>
          </cell>
        </row>
        <row r="1338">
          <cell r="T1338">
            <v>0</v>
          </cell>
        </row>
        <row r="1339">
          <cell r="T1339">
            <v>0</v>
          </cell>
        </row>
        <row r="1340">
          <cell r="T1340">
            <v>0</v>
          </cell>
        </row>
        <row r="1341">
          <cell r="T1341">
            <v>0</v>
          </cell>
        </row>
        <row r="1342">
          <cell r="T1342">
            <v>0</v>
          </cell>
        </row>
        <row r="1343">
          <cell r="T1343">
            <v>0</v>
          </cell>
        </row>
        <row r="1344">
          <cell r="T1344">
            <v>0</v>
          </cell>
        </row>
        <row r="1345">
          <cell r="T1345">
            <v>0</v>
          </cell>
        </row>
        <row r="1346">
          <cell r="T1346">
            <v>0</v>
          </cell>
        </row>
        <row r="1347">
          <cell r="T1347">
            <v>0</v>
          </cell>
        </row>
        <row r="1348">
          <cell r="T1348">
            <v>0</v>
          </cell>
        </row>
        <row r="1349">
          <cell r="T1349">
            <v>0</v>
          </cell>
        </row>
        <row r="1350">
          <cell r="T1350">
            <v>0</v>
          </cell>
        </row>
        <row r="1351">
          <cell r="T1351">
            <v>0</v>
          </cell>
        </row>
        <row r="1352">
          <cell r="T1352">
            <v>0</v>
          </cell>
        </row>
        <row r="1353">
          <cell r="T1353">
            <v>0</v>
          </cell>
        </row>
        <row r="1354">
          <cell r="T1354">
            <v>0</v>
          </cell>
        </row>
        <row r="1355">
          <cell r="T1355">
            <v>0</v>
          </cell>
        </row>
        <row r="1356">
          <cell r="T1356">
            <v>0</v>
          </cell>
        </row>
        <row r="1357">
          <cell r="T1357">
            <v>0</v>
          </cell>
        </row>
        <row r="1358">
          <cell r="T1358">
            <v>0</v>
          </cell>
        </row>
        <row r="1359">
          <cell r="T1359">
            <v>0</v>
          </cell>
        </row>
        <row r="1360">
          <cell r="T1360">
            <v>0</v>
          </cell>
        </row>
        <row r="1361">
          <cell r="T1361">
            <v>0</v>
          </cell>
        </row>
        <row r="1362">
          <cell r="T1362">
            <v>0</v>
          </cell>
        </row>
        <row r="1363">
          <cell r="T1363">
            <v>0</v>
          </cell>
        </row>
        <row r="1364">
          <cell r="T1364">
            <v>0</v>
          </cell>
        </row>
        <row r="1365">
          <cell r="T1365">
            <v>0</v>
          </cell>
        </row>
        <row r="1366">
          <cell r="T1366">
            <v>0</v>
          </cell>
        </row>
        <row r="1367">
          <cell r="T1367">
            <v>0</v>
          </cell>
        </row>
        <row r="1368">
          <cell r="T1368">
            <v>0</v>
          </cell>
        </row>
        <row r="1369">
          <cell r="T1369">
            <v>0</v>
          </cell>
        </row>
        <row r="1370">
          <cell r="T1370">
            <v>0</v>
          </cell>
        </row>
        <row r="1371">
          <cell r="T1371">
            <v>0</v>
          </cell>
        </row>
        <row r="1372">
          <cell r="T1372">
            <v>0</v>
          </cell>
        </row>
        <row r="1373">
          <cell r="T1373">
            <v>0</v>
          </cell>
        </row>
        <row r="1374">
          <cell r="T1374">
            <v>0</v>
          </cell>
        </row>
        <row r="1375">
          <cell r="T1375">
            <v>0</v>
          </cell>
        </row>
        <row r="1376">
          <cell r="T1376">
            <v>0</v>
          </cell>
        </row>
        <row r="1377">
          <cell r="T1377">
            <v>0</v>
          </cell>
        </row>
        <row r="1378">
          <cell r="T1378">
            <v>0</v>
          </cell>
        </row>
        <row r="1379">
          <cell r="T1379">
            <v>0</v>
          </cell>
        </row>
        <row r="1380">
          <cell r="T1380">
            <v>0</v>
          </cell>
        </row>
        <row r="1381">
          <cell r="T1381">
            <v>0</v>
          </cell>
        </row>
        <row r="1382">
          <cell r="T1382">
            <v>0</v>
          </cell>
        </row>
        <row r="1383">
          <cell r="T1383">
            <v>0</v>
          </cell>
        </row>
        <row r="1384">
          <cell r="T1384">
            <v>0</v>
          </cell>
        </row>
        <row r="1385">
          <cell r="T1385">
            <v>0</v>
          </cell>
        </row>
        <row r="1386">
          <cell r="T1386">
            <v>0</v>
          </cell>
        </row>
        <row r="1387">
          <cell r="T1387">
            <v>0</v>
          </cell>
        </row>
        <row r="1388">
          <cell r="T1388">
            <v>0</v>
          </cell>
        </row>
        <row r="1389">
          <cell r="T1389">
            <v>0</v>
          </cell>
        </row>
        <row r="1390">
          <cell r="T1390">
            <v>0</v>
          </cell>
        </row>
        <row r="1391">
          <cell r="T1391">
            <v>0</v>
          </cell>
        </row>
        <row r="1392">
          <cell r="T1392">
            <v>0</v>
          </cell>
        </row>
        <row r="1393">
          <cell r="T1393">
            <v>0</v>
          </cell>
        </row>
        <row r="1394">
          <cell r="T1394">
            <v>0</v>
          </cell>
        </row>
        <row r="1395">
          <cell r="T1395">
            <v>0</v>
          </cell>
        </row>
        <row r="1396">
          <cell r="T1396">
            <v>0</v>
          </cell>
        </row>
        <row r="1397">
          <cell r="T1397">
            <v>0</v>
          </cell>
        </row>
        <row r="1398">
          <cell r="T1398">
            <v>0</v>
          </cell>
        </row>
        <row r="1399">
          <cell r="T1399">
            <v>0</v>
          </cell>
        </row>
        <row r="1400">
          <cell r="T1400">
            <v>0</v>
          </cell>
        </row>
        <row r="1401">
          <cell r="T1401">
            <v>0</v>
          </cell>
        </row>
        <row r="1402">
          <cell r="T1402">
            <v>0</v>
          </cell>
        </row>
        <row r="1403">
          <cell r="T1403">
            <v>0</v>
          </cell>
        </row>
        <row r="1404">
          <cell r="T1404">
            <v>0</v>
          </cell>
        </row>
        <row r="1405">
          <cell r="T1405">
            <v>0</v>
          </cell>
        </row>
        <row r="1406">
          <cell r="T1406">
            <v>0</v>
          </cell>
        </row>
        <row r="1407">
          <cell r="T1407">
            <v>0</v>
          </cell>
        </row>
        <row r="1408">
          <cell r="T1408">
            <v>0</v>
          </cell>
        </row>
        <row r="1409">
          <cell r="T1409">
            <v>0</v>
          </cell>
        </row>
        <row r="1410">
          <cell r="T1410">
            <v>0</v>
          </cell>
        </row>
        <row r="1411">
          <cell r="T1411">
            <v>0</v>
          </cell>
        </row>
        <row r="1412">
          <cell r="T1412">
            <v>0</v>
          </cell>
        </row>
        <row r="1413">
          <cell r="T1413">
            <v>0</v>
          </cell>
        </row>
        <row r="1414">
          <cell r="T1414">
            <v>0</v>
          </cell>
        </row>
        <row r="1415">
          <cell r="T1415">
            <v>0</v>
          </cell>
        </row>
        <row r="1416">
          <cell r="T1416">
            <v>0</v>
          </cell>
        </row>
        <row r="1417">
          <cell r="T1417">
            <v>0</v>
          </cell>
        </row>
        <row r="1418">
          <cell r="T1418">
            <v>0</v>
          </cell>
        </row>
        <row r="1419">
          <cell r="T1419">
            <v>0</v>
          </cell>
        </row>
        <row r="1420">
          <cell r="T1420">
            <v>0</v>
          </cell>
        </row>
        <row r="1421">
          <cell r="T1421">
            <v>0</v>
          </cell>
        </row>
        <row r="1422">
          <cell r="T1422">
            <v>0</v>
          </cell>
        </row>
        <row r="1423">
          <cell r="T1423">
            <v>0</v>
          </cell>
        </row>
        <row r="1424">
          <cell r="T1424">
            <v>0</v>
          </cell>
        </row>
        <row r="1425">
          <cell r="T1425">
            <v>0</v>
          </cell>
        </row>
        <row r="1426">
          <cell r="T1426">
            <v>0</v>
          </cell>
        </row>
        <row r="1427">
          <cell r="T1427">
            <v>0</v>
          </cell>
        </row>
        <row r="1428">
          <cell r="T1428">
            <v>0</v>
          </cell>
        </row>
        <row r="1429">
          <cell r="T1429">
            <v>0</v>
          </cell>
        </row>
        <row r="1430">
          <cell r="T1430">
            <v>0</v>
          </cell>
        </row>
        <row r="1431">
          <cell r="T1431">
            <v>0</v>
          </cell>
        </row>
        <row r="1432">
          <cell r="T1432">
            <v>0</v>
          </cell>
        </row>
        <row r="1433">
          <cell r="T1433">
            <v>0</v>
          </cell>
        </row>
        <row r="1434">
          <cell r="T1434">
            <v>0</v>
          </cell>
        </row>
        <row r="1435">
          <cell r="T1435">
            <v>0</v>
          </cell>
        </row>
        <row r="1436">
          <cell r="T1436">
            <v>0</v>
          </cell>
        </row>
        <row r="1437">
          <cell r="T1437">
            <v>0</v>
          </cell>
        </row>
        <row r="1438">
          <cell r="T1438">
            <v>0</v>
          </cell>
        </row>
        <row r="1439">
          <cell r="T1439">
            <v>0</v>
          </cell>
        </row>
        <row r="1440">
          <cell r="T1440">
            <v>0</v>
          </cell>
        </row>
        <row r="1441">
          <cell r="T1441">
            <v>0</v>
          </cell>
        </row>
        <row r="1442">
          <cell r="T1442">
            <v>0</v>
          </cell>
        </row>
        <row r="1443">
          <cell r="T1443">
            <v>0</v>
          </cell>
        </row>
        <row r="1444">
          <cell r="T1444">
            <v>0</v>
          </cell>
        </row>
        <row r="1445">
          <cell r="T1445">
            <v>0</v>
          </cell>
        </row>
        <row r="1446">
          <cell r="T1446">
            <v>0</v>
          </cell>
        </row>
        <row r="1447">
          <cell r="T1447">
            <v>0</v>
          </cell>
        </row>
        <row r="1448">
          <cell r="T1448">
            <v>0</v>
          </cell>
        </row>
        <row r="1449">
          <cell r="T1449">
            <v>0</v>
          </cell>
        </row>
        <row r="1450">
          <cell r="T1450">
            <v>0</v>
          </cell>
        </row>
        <row r="1451">
          <cell r="T1451">
            <v>0</v>
          </cell>
        </row>
        <row r="1452">
          <cell r="T1452">
            <v>0</v>
          </cell>
        </row>
        <row r="1453">
          <cell r="T1453">
            <v>0</v>
          </cell>
        </row>
        <row r="1454">
          <cell r="T1454">
            <v>0</v>
          </cell>
        </row>
        <row r="1455">
          <cell r="T1455">
            <v>0</v>
          </cell>
        </row>
        <row r="1456">
          <cell r="T1456">
            <v>0</v>
          </cell>
        </row>
        <row r="1457">
          <cell r="T1457">
            <v>0</v>
          </cell>
        </row>
        <row r="1458">
          <cell r="T1458">
            <v>0</v>
          </cell>
        </row>
        <row r="1459">
          <cell r="T1459">
            <v>0</v>
          </cell>
        </row>
        <row r="1460">
          <cell r="T1460">
            <v>0</v>
          </cell>
        </row>
        <row r="1461">
          <cell r="T1461">
            <v>0</v>
          </cell>
        </row>
        <row r="1462">
          <cell r="T1462">
            <v>0</v>
          </cell>
        </row>
        <row r="1463">
          <cell r="T1463">
            <v>0</v>
          </cell>
        </row>
        <row r="1464">
          <cell r="T1464">
            <v>0</v>
          </cell>
        </row>
        <row r="1465">
          <cell r="T1465">
            <v>0</v>
          </cell>
        </row>
        <row r="1466">
          <cell r="T1466">
            <v>0</v>
          </cell>
        </row>
        <row r="1467">
          <cell r="T1467">
            <v>0</v>
          </cell>
        </row>
        <row r="1468">
          <cell r="T1468">
            <v>0</v>
          </cell>
        </row>
        <row r="1469">
          <cell r="T1469">
            <v>0</v>
          </cell>
        </row>
        <row r="1470">
          <cell r="T1470">
            <v>0</v>
          </cell>
        </row>
        <row r="1471">
          <cell r="T1471">
            <v>0</v>
          </cell>
        </row>
        <row r="1472">
          <cell r="T1472">
            <v>0</v>
          </cell>
        </row>
        <row r="1473">
          <cell r="T1473">
            <v>0</v>
          </cell>
        </row>
        <row r="1474">
          <cell r="T1474">
            <v>0</v>
          </cell>
        </row>
        <row r="1475">
          <cell r="T1475">
            <v>0</v>
          </cell>
        </row>
        <row r="1476">
          <cell r="T1476">
            <v>0</v>
          </cell>
        </row>
        <row r="1477">
          <cell r="T1477">
            <v>0</v>
          </cell>
        </row>
        <row r="1478">
          <cell r="T1478">
            <v>0</v>
          </cell>
        </row>
        <row r="1479">
          <cell r="T1479">
            <v>0</v>
          </cell>
        </row>
        <row r="1480">
          <cell r="T1480">
            <v>0</v>
          </cell>
        </row>
        <row r="1481">
          <cell r="T1481">
            <v>0</v>
          </cell>
        </row>
        <row r="1482">
          <cell r="T1482">
            <v>0</v>
          </cell>
        </row>
        <row r="1483">
          <cell r="T1483">
            <v>0</v>
          </cell>
        </row>
        <row r="1484">
          <cell r="T1484">
            <v>0</v>
          </cell>
        </row>
        <row r="1485">
          <cell r="T1485">
            <v>0</v>
          </cell>
        </row>
        <row r="1486">
          <cell r="T1486">
            <v>0</v>
          </cell>
        </row>
        <row r="1487">
          <cell r="T1487">
            <v>0</v>
          </cell>
        </row>
        <row r="1488">
          <cell r="T1488">
            <v>0</v>
          </cell>
        </row>
        <row r="1489">
          <cell r="T1489">
            <v>0</v>
          </cell>
        </row>
        <row r="1490">
          <cell r="T1490">
            <v>0</v>
          </cell>
        </row>
        <row r="1491">
          <cell r="T1491">
            <v>0</v>
          </cell>
        </row>
        <row r="1492">
          <cell r="T1492">
            <v>0</v>
          </cell>
        </row>
        <row r="1493">
          <cell r="T1493">
            <v>0</v>
          </cell>
        </row>
        <row r="1494">
          <cell r="T1494">
            <v>0</v>
          </cell>
        </row>
        <row r="1495">
          <cell r="T1495">
            <v>0</v>
          </cell>
        </row>
        <row r="1496">
          <cell r="T1496">
            <v>0</v>
          </cell>
        </row>
        <row r="1497">
          <cell r="T1497">
            <v>0</v>
          </cell>
        </row>
        <row r="1498">
          <cell r="T1498">
            <v>0</v>
          </cell>
        </row>
        <row r="1499">
          <cell r="T1499">
            <v>0</v>
          </cell>
        </row>
        <row r="1500">
          <cell r="T1500">
            <v>0</v>
          </cell>
        </row>
        <row r="1501">
          <cell r="T1501">
            <v>0</v>
          </cell>
        </row>
        <row r="1502">
          <cell r="T1502">
            <v>0</v>
          </cell>
        </row>
        <row r="1503">
          <cell r="T1503">
            <v>0</v>
          </cell>
        </row>
        <row r="1504">
          <cell r="T1504">
            <v>0</v>
          </cell>
        </row>
        <row r="1505">
          <cell r="T1505">
            <v>0</v>
          </cell>
        </row>
        <row r="1506">
          <cell r="T1506">
            <v>0</v>
          </cell>
        </row>
        <row r="1507">
          <cell r="T1507">
            <v>0</v>
          </cell>
        </row>
        <row r="1508">
          <cell r="T1508">
            <v>0</v>
          </cell>
        </row>
        <row r="1509">
          <cell r="T1509">
            <v>0</v>
          </cell>
        </row>
        <row r="1510">
          <cell r="T1510">
            <v>0</v>
          </cell>
        </row>
        <row r="1511">
          <cell r="T1511">
            <v>0</v>
          </cell>
        </row>
        <row r="1512">
          <cell r="T1512">
            <v>0</v>
          </cell>
        </row>
        <row r="1513">
          <cell r="T1513">
            <v>0</v>
          </cell>
        </row>
        <row r="1514">
          <cell r="T1514">
            <v>0</v>
          </cell>
        </row>
        <row r="1515">
          <cell r="T1515">
            <v>0</v>
          </cell>
        </row>
        <row r="1516">
          <cell r="T1516">
            <v>0</v>
          </cell>
        </row>
        <row r="1517">
          <cell r="T1517">
            <v>0</v>
          </cell>
        </row>
        <row r="1518">
          <cell r="T1518">
            <v>0</v>
          </cell>
        </row>
        <row r="1519">
          <cell r="T1519">
            <v>0</v>
          </cell>
        </row>
        <row r="1520">
          <cell r="T1520">
            <v>0</v>
          </cell>
        </row>
        <row r="1521">
          <cell r="T1521">
            <v>0</v>
          </cell>
        </row>
        <row r="1522">
          <cell r="T1522">
            <v>0</v>
          </cell>
        </row>
        <row r="1523">
          <cell r="T1523">
            <v>0</v>
          </cell>
        </row>
        <row r="1524">
          <cell r="T1524">
            <v>0</v>
          </cell>
        </row>
        <row r="1525">
          <cell r="T1525">
            <v>0</v>
          </cell>
        </row>
        <row r="1526">
          <cell r="T1526">
            <v>0</v>
          </cell>
        </row>
        <row r="1527">
          <cell r="T1527">
            <v>0</v>
          </cell>
        </row>
        <row r="1528">
          <cell r="T1528">
            <v>0</v>
          </cell>
        </row>
        <row r="1529">
          <cell r="T1529">
            <v>0</v>
          </cell>
        </row>
        <row r="1530">
          <cell r="T1530">
            <v>0</v>
          </cell>
        </row>
        <row r="1531">
          <cell r="T1531">
            <v>0</v>
          </cell>
        </row>
        <row r="1532">
          <cell r="T1532">
            <v>0</v>
          </cell>
        </row>
        <row r="1533">
          <cell r="T1533">
            <v>0</v>
          </cell>
        </row>
        <row r="1534">
          <cell r="T1534">
            <v>0</v>
          </cell>
        </row>
        <row r="1535">
          <cell r="T1535">
            <v>0</v>
          </cell>
        </row>
        <row r="1536">
          <cell r="T1536">
            <v>0</v>
          </cell>
        </row>
        <row r="1537">
          <cell r="T1537">
            <v>0</v>
          </cell>
        </row>
        <row r="1538">
          <cell r="T1538">
            <v>0</v>
          </cell>
        </row>
        <row r="1539">
          <cell r="T1539">
            <v>0</v>
          </cell>
        </row>
        <row r="1540">
          <cell r="T1540">
            <v>0</v>
          </cell>
        </row>
        <row r="1541">
          <cell r="T1541">
            <v>0</v>
          </cell>
        </row>
        <row r="1542">
          <cell r="T1542">
            <v>0</v>
          </cell>
        </row>
        <row r="1543">
          <cell r="T1543">
            <v>0</v>
          </cell>
        </row>
        <row r="1544">
          <cell r="T1544">
            <v>0</v>
          </cell>
        </row>
        <row r="1545">
          <cell r="T1545">
            <v>0</v>
          </cell>
        </row>
        <row r="1546">
          <cell r="T1546">
            <v>0</v>
          </cell>
        </row>
        <row r="1547">
          <cell r="T1547">
            <v>0</v>
          </cell>
        </row>
        <row r="1548">
          <cell r="T1548">
            <v>0</v>
          </cell>
        </row>
        <row r="1549">
          <cell r="T1549">
            <v>0</v>
          </cell>
        </row>
        <row r="1550">
          <cell r="T1550">
            <v>0</v>
          </cell>
        </row>
        <row r="1551">
          <cell r="T1551">
            <v>0</v>
          </cell>
        </row>
        <row r="1552">
          <cell r="T1552">
            <v>0</v>
          </cell>
        </row>
        <row r="1553">
          <cell r="T1553">
            <v>0</v>
          </cell>
        </row>
        <row r="1554">
          <cell r="T1554">
            <v>0</v>
          </cell>
        </row>
        <row r="1555">
          <cell r="T1555">
            <v>0</v>
          </cell>
        </row>
        <row r="1556">
          <cell r="T1556">
            <v>0</v>
          </cell>
        </row>
        <row r="1557">
          <cell r="T1557">
            <v>0</v>
          </cell>
        </row>
        <row r="1558">
          <cell r="T1558">
            <v>0</v>
          </cell>
        </row>
        <row r="1559">
          <cell r="T1559">
            <v>0</v>
          </cell>
        </row>
        <row r="1560">
          <cell r="T1560">
            <v>0</v>
          </cell>
        </row>
        <row r="1561">
          <cell r="T1561">
            <v>0</v>
          </cell>
        </row>
        <row r="1562">
          <cell r="T1562">
            <v>0</v>
          </cell>
        </row>
        <row r="1563">
          <cell r="T1563">
            <v>0</v>
          </cell>
        </row>
        <row r="1564">
          <cell r="T1564">
            <v>0</v>
          </cell>
        </row>
        <row r="1565">
          <cell r="T1565">
            <v>0</v>
          </cell>
        </row>
        <row r="1566">
          <cell r="T1566">
            <v>0</v>
          </cell>
        </row>
        <row r="1567">
          <cell r="T1567">
            <v>0</v>
          </cell>
        </row>
        <row r="1568">
          <cell r="T1568">
            <v>0</v>
          </cell>
        </row>
        <row r="1569">
          <cell r="T1569">
            <v>0</v>
          </cell>
        </row>
        <row r="1570">
          <cell r="T1570">
            <v>0</v>
          </cell>
        </row>
        <row r="1571">
          <cell r="T1571">
            <v>0</v>
          </cell>
        </row>
        <row r="1572">
          <cell r="T1572">
            <v>0</v>
          </cell>
        </row>
        <row r="1573">
          <cell r="T1573">
            <v>0</v>
          </cell>
        </row>
        <row r="1574">
          <cell r="T1574">
            <v>0</v>
          </cell>
        </row>
        <row r="1575">
          <cell r="T1575">
            <v>0</v>
          </cell>
        </row>
        <row r="1576">
          <cell r="T1576">
            <v>0</v>
          </cell>
        </row>
        <row r="1577">
          <cell r="T1577">
            <v>0</v>
          </cell>
        </row>
        <row r="1578">
          <cell r="T1578">
            <v>0</v>
          </cell>
        </row>
        <row r="1579">
          <cell r="T1579">
            <v>0</v>
          </cell>
        </row>
        <row r="1580">
          <cell r="T1580">
            <v>0</v>
          </cell>
        </row>
        <row r="1581">
          <cell r="T1581">
            <v>0</v>
          </cell>
        </row>
        <row r="1582">
          <cell r="T1582">
            <v>0</v>
          </cell>
        </row>
        <row r="1583">
          <cell r="T1583">
            <v>0</v>
          </cell>
        </row>
        <row r="1584">
          <cell r="T1584">
            <v>0</v>
          </cell>
        </row>
        <row r="1585">
          <cell r="T1585">
            <v>0</v>
          </cell>
        </row>
        <row r="1586">
          <cell r="T1586">
            <v>0</v>
          </cell>
        </row>
        <row r="1587">
          <cell r="T1587">
            <v>0</v>
          </cell>
        </row>
        <row r="1588">
          <cell r="T1588">
            <v>0</v>
          </cell>
        </row>
        <row r="1589">
          <cell r="T1589">
            <v>0</v>
          </cell>
        </row>
        <row r="1590">
          <cell r="T1590">
            <v>0</v>
          </cell>
        </row>
        <row r="1591">
          <cell r="T1591">
            <v>0</v>
          </cell>
        </row>
        <row r="1592">
          <cell r="T1592">
            <v>0</v>
          </cell>
        </row>
        <row r="1593">
          <cell r="T1593">
            <v>0</v>
          </cell>
        </row>
        <row r="1594">
          <cell r="T1594">
            <v>0</v>
          </cell>
        </row>
        <row r="1595">
          <cell r="T1595">
            <v>0</v>
          </cell>
        </row>
        <row r="1596">
          <cell r="T1596">
            <v>0</v>
          </cell>
        </row>
        <row r="1597">
          <cell r="T1597">
            <v>0</v>
          </cell>
        </row>
        <row r="1598">
          <cell r="T1598">
            <v>0</v>
          </cell>
        </row>
        <row r="1599">
          <cell r="T1599">
            <v>0</v>
          </cell>
        </row>
        <row r="1600">
          <cell r="T1600">
            <v>0</v>
          </cell>
        </row>
        <row r="1601">
          <cell r="T1601">
            <v>0</v>
          </cell>
        </row>
        <row r="1602">
          <cell r="T1602">
            <v>0</v>
          </cell>
        </row>
        <row r="1603">
          <cell r="T1603">
            <v>0</v>
          </cell>
        </row>
        <row r="1604">
          <cell r="T1604">
            <v>0</v>
          </cell>
        </row>
        <row r="1605">
          <cell r="T1605">
            <v>0</v>
          </cell>
        </row>
        <row r="1606">
          <cell r="T1606">
            <v>0</v>
          </cell>
        </row>
        <row r="1607">
          <cell r="T1607">
            <v>0</v>
          </cell>
        </row>
        <row r="1608">
          <cell r="T1608">
            <v>0</v>
          </cell>
        </row>
        <row r="1609">
          <cell r="T1609">
            <v>0</v>
          </cell>
        </row>
        <row r="1610">
          <cell r="T1610">
            <v>0</v>
          </cell>
        </row>
        <row r="1611">
          <cell r="T1611">
            <v>0</v>
          </cell>
        </row>
        <row r="1612">
          <cell r="T1612">
            <v>0</v>
          </cell>
        </row>
        <row r="1613">
          <cell r="T1613">
            <v>0</v>
          </cell>
        </row>
        <row r="1614">
          <cell r="T1614">
            <v>0</v>
          </cell>
        </row>
        <row r="1615">
          <cell r="T1615">
            <v>0</v>
          </cell>
        </row>
        <row r="1616">
          <cell r="T1616">
            <v>0</v>
          </cell>
        </row>
        <row r="1617">
          <cell r="T1617">
            <v>0</v>
          </cell>
        </row>
        <row r="1618">
          <cell r="T1618">
            <v>0</v>
          </cell>
        </row>
        <row r="1619">
          <cell r="T1619">
            <v>0</v>
          </cell>
        </row>
        <row r="1620">
          <cell r="T1620">
            <v>0</v>
          </cell>
        </row>
        <row r="1621">
          <cell r="T1621">
            <v>0</v>
          </cell>
        </row>
        <row r="1622">
          <cell r="T1622">
            <v>0</v>
          </cell>
        </row>
        <row r="1623">
          <cell r="T1623">
            <v>0</v>
          </cell>
        </row>
        <row r="1624">
          <cell r="T1624">
            <v>0</v>
          </cell>
        </row>
        <row r="1625">
          <cell r="T1625">
            <v>0</v>
          </cell>
        </row>
        <row r="1626">
          <cell r="T1626">
            <v>0</v>
          </cell>
        </row>
        <row r="1627">
          <cell r="T1627">
            <v>0</v>
          </cell>
        </row>
        <row r="1628">
          <cell r="T1628">
            <v>0</v>
          </cell>
        </row>
        <row r="1629">
          <cell r="T1629">
            <v>0</v>
          </cell>
        </row>
        <row r="1630">
          <cell r="T1630">
            <v>0</v>
          </cell>
        </row>
        <row r="1631">
          <cell r="T1631">
            <v>0</v>
          </cell>
        </row>
        <row r="1632">
          <cell r="T1632">
            <v>0</v>
          </cell>
        </row>
        <row r="1633">
          <cell r="T1633">
            <v>0</v>
          </cell>
        </row>
        <row r="1634">
          <cell r="T1634">
            <v>0</v>
          </cell>
        </row>
        <row r="1635">
          <cell r="T1635">
            <v>0</v>
          </cell>
        </row>
        <row r="1636">
          <cell r="T1636">
            <v>0</v>
          </cell>
        </row>
        <row r="1637">
          <cell r="T1637">
            <v>0</v>
          </cell>
        </row>
        <row r="1638">
          <cell r="T1638">
            <v>0</v>
          </cell>
        </row>
        <row r="1639">
          <cell r="T1639">
            <v>0</v>
          </cell>
        </row>
        <row r="1640">
          <cell r="T1640">
            <v>0</v>
          </cell>
        </row>
        <row r="1641">
          <cell r="T1641">
            <v>0</v>
          </cell>
        </row>
        <row r="1642">
          <cell r="T1642">
            <v>0</v>
          </cell>
        </row>
        <row r="1643">
          <cell r="T1643">
            <v>0</v>
          </cell>
        </row>
        <row r="1644">
          <cell r="T1644">
            <v>0</v>
          </cell>
        </row>
        <row r="1645">
          <cell r="T1645">
            <v>0</v>
          </cell>
        </row>
        <row r="1646">
          <cell r="T1646">
            <v>0</v>
          </cell>
        </row>
        <row r="1647">
          <cell r="T1647">
            <v>0</v>
          </cell>
        </row>
        <row r="1648">
          <cell r="T1648">
            <v>0</v>
          </cell>
        </row>
        <row r="1649">
          <cell r="T1649">
            <v>0</v>
          </cell>
        </row>
        <row r="1650">
          <cell r="T1650">
            <v>0</v>
          </cell>
        </row>
        <row r="1651">
          <cell r="T1651">
            <v>0</v>
          </cell>
        </row>
        <row r="1652">
          <cell r="T1652">
            <v>0</v>
          </cell>
        </row>
        <row r="1653">
          <cell r="T1653">
            <v>0</v>
          </cell>
        </row>
        <row r="1654">
          <cell r="T1654">
            <v>0</v>
          </cell>
        </row>
        <row r="1655">
          <cell r="T1655">
            <v>0</v>
          </cell>
        </row>
        <row r="1656">
          <cell r="T1656">
            <v>0</v>
          </cell>
        </row>
        <row r="1657">
          <cell r="T1657">
            <v>0</v>
          </cell>
        </row>
        <row r="1658">
          <cell r="T1658">
            <v>0</v>
          </cell>
        </row>
        <row r="1659">
          <cell r="T1659">
            <v>0</v>
          </cell>
        </row>
        <row r="1660">
          <cell r="T1660">
            <v>0</v>
          </cell>
        </row>
        <row r="1661">
          <cell r="T1661">
            <v>0</v>
          </cell>
        </row>
        <row r="1662">
          <cell r="T1662">
            <v>0</v>
          </cell>
        </row>
        <row r="1663">
          <cell r="T1663">
            <v>0</v>
          </cell>
        </row>
        <row r="1664">
          <cell r="T1664">
            <v>0</v>
          </cell>
        </row>
        <row r="1665">
          <cell r="T1665">
            <v>0</v>
          </cell>
        </row>
        <row r="1666">
          <cell r="T1666">
            <v>0</v>
          </cell>
        </row>
        <row r="1667">
          <cell r="T1667">
            <v>0</v>
          </cell>
        </row>
        <row r="1668">
          <cell r="T1668">
            <v>0</v>
          </cell>
        </row>
        <row r="1669">
          <cell r="T1669">
            <v>0</v>
          </cell>
        </row>
        <row r="1670">
          <cell r="T1670">
            <v>0</v>
          </cell>
        </row>
        <row r="1671">
          <cell r="T1671">
            <v>0</v>
          </cell>
        </row>
        <row r="1672">
          <cell r="T1672">
            <v>0</v>
          </cell>
        </row>
        <row r="1673">
          <cell r="T1673">
            <v>0</v>
          </cell>
        </row>
        <row r="1674">
          <cell r="T1674">
            <v>0</v>
          </cell>
        </row>
        <row r="1675">
          <cell r="T1675">
            <v>0</v>
          </cell>
        </row>
        <row r="1676">
          <cell r="T1676">
            <v>0</v>
          </cell>
        </row>
        <row r="1677">
          <cell r="T1677">
            <v>0</v>
          </cell>
        </row>
        <row r="1678">
          <cell r="T1678">
            <v>0</v>
          </cell>
        </row>
        <row r="1679">
          <cell r="T1679">
            <v>0</v>
          </cell>
        </row>
        <row r="1680">
          <cell r="T1680">
            <v>0</v>
          </cell>
        </row>
        <row r="1681">
          <cell r="T1681">
            <v>0</v>
          </cell>
        </row>
        <row r="1682">
          <cell r="T1682">
            <v>0</v>
          </cell>
        </row>
        <row r="1683">
          <cell r="T1683">
            <v>0</v>
          </cell>
        </row>
        <row r="1684">
          <cell r="T1684">
            <v>0</v>
          </cell>
        </row>
        <row r="1685">
          <cell r="T1685">
            <v>0</v>
          </cell>
        </row>
        <row r="1686">
          <cell r="T1686">
            <v>0</v>
          </cell>
        </row>
        <row r="1687">
          <cell r="T1687">
            <v>0</v>
          </cell>
        </row>
        <row r="1688">
          <cell r="T1688">
            <v>0</v>
          </cell>
        </row>
        <row r="1689">
          <cell r="T1689">
            <v>0</v>
          </cell>
        </row>
        <row r="1690">
          <cell r="T1690">
            <v>0</v>
          </cell>
        </row>
        <row r="1691">
          <cell r="T1691">
            <v>0</v>
          </cell>
        </row>
        <row r="1692">
          <cell r="T1692">
            <v>0</v>
          </cell>
        </row>
        <row r="1693">
          <cell r="T1693">
            <v>0</v>
          </cell>
        </row>
        <row r="1694">
          <cell r="T1694">
            <v>0</v>
          </cell>
        </row>
        <row r="1695">
          <cell r="T1695">
            <v>0</v>
          </cell>
        </row>
        <row r="1696">
          <cell r="T1696">
            <v>0</v>
          </cell>
        </row>
        <row r="1697">
          <cell r="T1697">
            <v>0</v>
          </cell>
        </row>
        <row r="1698">
          <cell r="T1698">
            <v>0</v>
          </cell>
        </row>
        <row r="1699">
          <cell r="T1699">
            <v>0</v>
          </cell>
        </row>
        <row r="1700">
          <cell r="T1700">
            <v>0</v>
          </cell>
        </row>
        <row r="1701">
          <cell r="T1701">
            <v>0</v>
          </cell>
        </row>
        <row r="1702">
          <cell r="T1702">
            <v>0</v>
          </cell>
        </row>
        <row r="1703">
          <cell r="T1703">
            <v>0</v>
          </cell>
        </row>
        <row r="1704">
          <cell r="T1704">
            <v>0</v>
          </cell>
        </row>
        <row r="1705">
          <cell r="T1705">
            <v>0</v>
          </cell>
        </row>
        <row r="1706">
          <cell r="T1706">
            <v>0</v>
          </cell>
        </row>
        <row r="1707">
          <cell r="T1707">
            <v>0</v>
          </cell>
        </row>
        <row r="1708">
          <cell r="T1708">
            <v>0</v>
          </cell>
        </row>
        <row r="1709">
          <cell r="T1709">
            <v>0</v>
          </cell>
        </row>
        <row r="1710">
          <cell r="T1710">
            <v>0</v>
          </cell>
        </row>
        <row r="1711">
          <cell r="T1711">
            <v>0</v>
          </cell>
        </row>
        <row r="1712">
          <cell r="T1712">
            <v>0</v>
          </cell>
        </row>
        <row r="1713">
          <cell r="T1713">
            <v>0</v>
          </cell>
        </row>
        <row r="1714">
          <cell r="T1714">
            <v>0</v>
          </cell>
        </row>
        <row r="1715">
          <cell r="T1715">
            <v>0</v>
          </cell>
        </row>
        <row r="1716">
          <cell r="T1716">
            <v>0</v>
          </cell>
        </row>
        <row r="1717">
          <cell r="T1717">
            <v>0</v>
          </cell>
        </row>
        <row r="1718">
          <cell r="T1718">
            <v>0</v>
          </cell>
        </row>
        <row r="1719">
          <cell r="T1719">
            <v>0</v>
          </cell>
        </row>
        <row r="1720">
          <cell r="T1720">
            <v>0</v>
          </cell>
        </row>
        <row r="1721">
          <cell r="T1721">
            <v>0</v>
          </cell>
        </row>
        <row r="1722">
          <cell r="T1722">
            <v>0</v>
          </cell>
        </row>
        <row r="1723">
          <cell r="T1723">
            <v>0</v>
          </cell>
        </row>
        <row r="1724">
          <cell r="T1724">
            <v>0</v>
          </cell>
        </row>
        <row r="1725">
          <cell r="T1725">
            <v>0</v>
          </cell>
        </row>
        <row r="1726">
          <cell r="T1726">
            <v>0</v>
          </cell>
        </row>
        <row r="1727">
          <cell r="T1727">
            <v>0</v>
          </cell>
        </row>
        <row r="1728">
          <cell r="T1728">
            <v>0</v>
          </cell>
        </row>
        <row r="1729">
          <cell r="T1729">
            <v>0</v>
          </cell>
        </row>
        <row r="1730">
          <cell r="T1730">
            <v>0</v>
          </cell>
        </row>
        <row r="1731">
          <cell r="T1731">
            <v>0</v>
          </cell>
        </row>
        <row r="1732">
          <cell r="T1732">
            <v>0</v>
          </cell>
        </row>
        <row r="1733">
          <cell r="T1733">
            <v>0</v>
          </cell>
        </row>
        <row r="1734">
          <cell r="T1734">
            <v>0</v>
          </cell>
        </row>
        <row r="1735">
          <cell r="T1735">
            <v>0</v>
          </cell>
        </row>
        <row r="1736">
          <cell r="T1736">
            <v>0</v>
          </cell>
        </row>
        <row r="1737">
          <cell r="T1737">
            <v>0</v>
          </cell>
        </row>
        <row r="1738">
          <cell r="T1738">
            <v>0</v>
          </cell>
        </row>
        <row r="1739">
          <cell r="T1739">
            <v>0</v>
          </cell>
        </row>
        <row r="1740">
          <cell r="T1740">
            <v>0</v>
          </cell>
        </row>
        <row r="1741">
          <cell r="T1741">
            <v>0</v>
          </cell>
        </row>
        <row r="1742">
          <cell r="T1742">
            <v>0</v>
          </cell>
        </row>
        <row r="1743">
          <cell r="T1743">
            <v>0</v>
          </cell>
        </row>
        <row r="1744">
          <cell r="T1744">
            <v>0</v>
          </cell>
        </row>
        <row r="1745">
          <cell r="T1745">
            <v>0</v>
          </cell>
        </row>
        <row r="1746">
          <cell r="T1746">
            <v>0</v>
          </cell>
        </row>
        <row r="1747">
          <cell r="T1747">
            <v>0</v>
          </cell>
        </row>
        <row r="1748">
          <cell r="T1748">
            <v>0</v>
          </cell>
        </row>
        <row r="1749">
          <cell r="T1749">
            <v>0</v>
          </cell>
        </row>
        <row r="1750">
          <cell r="T1750">
            <v>0</v>
          </cell>
        </row>
        <row r="1751">
          <cell r="T1751">
            <v>0</v>
          </cell>
        </row>
        <row r="1752">
          <cell r="T1752">
            <v>0</v>
          </cell>
        </row>
        <row r="1753">
          <cell r="T1753">
            <v>0</v>
          </cell>
        </row>
        <row r="1754">
          <cell r="T1754">
            <v>0</v>
          </cell>
        </row>
        <row r="1755">
          <cell r="T1755">
            <v>0</v>
          </cell>
        </row>
        <row r="1756">
          <cell r="T1756">
            <v>0</v>
          </cell>
        </row>
        <row r="1757">
          <cell r="T1757">
            <v>0</v>
          </cell>
        </row>
        <row r="1758">
          <cell r="T1758">
            <v>0</v>
          </cell>
        </row>
        <row r="1759">
          <cell r="T1759">
            <v>0</v>
          </cell>
        </row>
        <row r="1760">
          <cell r="T1760">
            <v>0</v>
          </cell>
        </row>
        <row r="1761">
          <cell r="T1761">
            <v>0</v>
          </cell>
        </row>
        <row r="1762">
          <cell r="T1762">
            <v>0</v>
          </cell>
        </row>
        <row r="1763">
          <cell r="T1763">
            <v>0</v>
          </cell>
        </row>
        <row r="1764">
          <cell r="T1764">
            <v>0</v>
          </cell>
        </row>
        <row r="1765">
          <cell r="T1765">
            <v>0</v>
          </cell>
        </row>
        <row r="1766">
          <cell r="T1766">
            <v>0</v>
          </cell>
        </row>
        <row r="1767">
          <cell r="T1767">
            <v>0</v>
          </cell>
        </row>
        <row r="1768">
          <cell r="T1768">
            <v>0</v>
          </cell>
        </row>
        <row r="1769">
          <cell r="T1769">
            <v>0</v>
          </cell>
        </row>
        <row r="1770">
          <cell r="T1770">
            <v>0</v>
          </cell>
        </row>
        <row r="1771">
          <cell r="T1771">
            <v>0</v>
          </cell>
        </row>
        <row r="1772">
          <cell r="T1772">
            <v>0</v>
          </cell>
        </row>
        <row r="1773">
          <cell r="T1773">
            <v>0</v>
          </cell>
        </row>
        <row r="1774">
          <cell r="T1774">
            <v>0</v>
          </cell>
        </row>
        <row r="1775">
          <cell r="T1775">
            <v>0</v>
          </cell>
        </row>
        <row r="1776">
          <cell r="T1776">
            <v>0</v>
          </cell>
        </row>
        <row r="1777">
          <cell r="T1777">
            <v>0</v>
          </cell>
        </row>
        <row r="1778">
          <cell r="T1778">
            <v>0</v>
          </cell>
        </row>
        <row r="1779">
          <cell r="T1779">
            <v>0</v>
          </cell>
        </row>
        <row r="1780">
          <cell r="T1780">
            <v>0</v>
          </cell>
        </row>
        <row r="1781">
          <cell r="T1781">
            <v>0</v>
          </cell>
        </row>
        <row r="1782">
          <cell r="T1782">
            <v>0</v>
          </cell>
        </row>
        <row r="1783">
          <cell r="T1783">
            <v>0</v>
          </cell>
        </row>
        <row r="1784">
          <cell r="T1784">
            <v>0</v>
          </cell>
        </row>
        <row r="1785">
          <cell r="T1785">
            <v>0</v>
          </cell>
        </row>
        <row r="1786">
          <cell r="T1786">
            <v>0</v>
          </cell>
        </row>
        <row r="1787">
          <cell r="T1787">
            <v>0</v>
          </cell>
        </row>
        <row r="1788">
          <cell r="T1788">
            <v>0</v>
          </cell>
        </row>
        <row r="1789">
          <cell r="T1789">
            <v>0</v>
          </cell>
        </row>
        <row r="1790">
          <cell r="T1790">
            <v>0</v>
          </cell>
        </row>
        <row r="1791">
          <cell r="T1791">
            <v>0</v>
          </cell>
        </row>
        <row r="1792">
          <cell r="T1792">
            <v>0</v>
          </cell>
        </row>
        <row r="1793">
          <cell r="T1793">
            <v>0</v>
          </cell>
        </row>
        <row r="1794">
          <cell r="T1794">
            <v>0</v>
          </cell>
        </row>
        <row r="1795">
          <cell r="T1795">
            <v>0</v>
          </cell>
        </row>
        <row r="1796">
          <cell r="T1796">
            <v>0</v>
          </cell>
        </row>
        <row r="1797">
          <cell r="T1797">
            <v>0</v>
          </cell>
        </row>
        <row r="1798">
          <cell r="T1798">
            <v>0</v>
          </cell>
        </row>
        <row r="1799">
          <cell r="T1799">
            <v>0</v>
          </cell>
        </row>
        <row r="1800">
          <cell r="T1800">
            <v>0</v>
          </cell>
        </row>
        <row r="1801">
          <cell r="T1801">
            <v>0</v>
          </cell>
        </row>
        <row r="1802">
          <cell r="T1802">
            <v>0</v>
          </cell>
        </row>
        <row r="1803">
          <cell r="T1803">
            <v>0</v>
          </cell>
        </row>
        <row r="1804">
          <cell r="T1804">
            <v>0</v>
          </cell>
        </row>
        <row r="1805">
          <cell r="T1805">
            <v>0</v>
          </cell>
        </row>
        <row r="1806">
          <cell r="T1806">
            <v>0</v>
          </cell>
        </row>
        <row r="1807">
          <cell r="T1807">
            <v>0</v>
          </cell>
        </row>
        <row r="1808">
          <cell r="T1808">
            <v>0</v>
          </cell>
        </row>
        <row r="1809">
          <cell r="T1809">
            <v>0</v>
          </cell>
        </row>
        <row r="1810">
          <cell r="T1810">
            <v>0</v>
          </cell>
        </row>
        <row r="1811">
          <cell r="T1811">
            <v>0</v>
          </cell>
        </row>
        <row r="1812">
          <cell r="T1812">
            <v>0</v>
          </cell>
        </row>
        <row r="1813">
          <cell r="T1813">
            <v>0</v>
          </cell>
        </row>
        <row r="1814">
          <cell r="T1814">
            <v>0</v>
          </cell>
        </row>
        <row r="1815">
          <cell r="T1815">
            <v>0</v>
          </cell>
        </row>
        <row r="1816">
          <cell r="T1816">
            <v>0</v>
          </cell>
        </row>
        <row r="1817">
          <cell r="T1817">
            <v>0</v>
          </cell>
        </row>
        <row r="1818">
          <cell r="T1818">
            <v>0</v>
          </cell>
        </row>
        <row r="1819">
          <cell r="T1819">
            <v>0</v>
          </cell>
        </row>
        <row r="1820">
          <cell r="T1820">
            <v>0</v>
          </cell>
        </row>
        <row r="1821">
          <cell r="T1821">
            <v>0</v>
          </cell>
        </row>
        <row r="1822">
          <cell r="T1822">
            <v>0</v>
          </cell>
        </row>
        <row r="1823">
          <cell r="T1823">
            <v>0</v>
          </cell>
        </row>
        <row r="1824">
          <cell r="T1824">
            <v>0</v>
          </cell>
        </row>
        <row r="1825">
          <cell r="T1825">
            <v>0</v>
          </cell>
        </row>
        <row r="1826">
          <cell r="T1826">
            <v>0</v>
          </cell>
        </row>
        <row r="1827">
          <cell r="T1827">
            <v>0</v>
          </cell>
        </row>
        <row r="1828">
          <cell r="T1828">
            <v>0</v>
          </cell>
        </row>
        <row r="1829">
          <cell r="T1829">
            <v>0</v>
          </cell>
        </row>
        <row r="1830">
          <cell r="T1830">
            <v>0</v>
          </cell>
        </row>
        <row r="1831">
          <cell r="T1831">
            <v>0</v>
          </cell>
        </row>
        <row r="1832">
          <cell r="T1832">
            <v>0</v>
          </cell>
        </row>
        <row r="1833">
          <cell r="T1833">
            <v>0</v>
          </cell>
        </row>
        <row r="1834">
          <cell r="T1834">
            <v>0</v>
          </cell>
        </row>
        <row r="1835">
          <cell r="T1835">
            <v>0</v>
          </cell>
        </row>
        <row r="1836">
          <cell r="T1836">
            <v>0</v>
          </cell>
        </row>
        <row r="1837">
          <cell r="T1837">
            <v>0</v>
          </cell>
        </row>
        <row r="1838">
          <cell r="T1838">
            <v>0</v>
          </cell>
        </row>
        <row r="1839">
          <cell r="T1839">
            <v>0</v>
          </cell>
        </row>
        <row r="1840">
          <cell r="T1840">
            <v>0</v>
          </cell>
        </row>
        <row r="1841">
          <cell r="T1841">
            <v>0</v>
          </cell>
        </row>
        <row r="1842">
          <cell r="T1842">
            <v>0</v>
          </cell>
        </row>
        <row r="1843">
          <cell r="T1843">
            <v>0</v>
          </cell>
        </row>
        <row r="1844">
          <cell r="T1844">
            <v>0</v>
          </cell>
        </row>
        <row r="1845">
          <cell r="T1845">
            <v>0</v>
          </cell>
        </row>
        <row r="1846">
          <cell r="T1846">
            <v>0</v>
          </cell>
        </row>
        <row r="1847">
          <cell r="T1847">
            <v>0</v>
          </cell>
        </row>
        <row r="1848">
          <cell r="T1848">
            <v>0</v>
          </cell>
        </row>
        <row r="1849">
          <cell r="T1849">
            <v>0</v>
          </cell>
        </row>
        <row r="1850">
          <cell r="T1850">
            <v>0</v>
          </cell>
        </row>
        <row r="1851">
          <cell r="T1851">
            <v>0</v>
          </cell>
        </row>
        <row r="1852">
          <cell r="T1852">
            <v>0</v>
          </cell>
        </row>
        <row r="1853">
          <cell r="T1853">
            <v>0</v>
          </cell>
        </row>
        <row r="1854">
          <cell r="T1854">
            <v>0</v>
          </cell>
        </row>
        <row r="1855">
          <cell r="T1855">
            <v>0</v>
          </cell>
        </row>
        <row r="1856">
          <cell r="T1856">
            <v>0</v>
          </cell>
        </row>
        <row r="1857">
          <cell r="T1857">
            <v>0</v>
          </cell>
        </row>
        <row r="1858">
          <cell r="T1858">
            <v>0</v>
          </cell>
        </row>
        <row r="1859">
          <cell r="T1859">
            <v>0</v>
          </cell>
        </row>
        <row r="1860">
          <cell r="T1860">
            <v>0</v>
          </cell>
        </row>
        <row r="1861">
          <cell r="T1861">
            <v>0</v>
          </cell>
        </row>
        <row r="1862">
          <cell r="T1862">
            <v>0</v>
          </cell>
        </row>
        <row r="1863">
          <cell r="T1863">
            <v>0</v>
          </cell>
        </row>
        <row r="1864">
          <cell r="T1864">
            <v>0</v>
          </cell>
        </row>
        <row r="1865">
          <cell r="T1865">
            <v>0</v>
          </cell>
        </row>
        <row r="1866">
          <cell r="T1866">
            <v>0</v>
          </cell>
        </row>
        <row r="1867">
          <cell r="T1867">
            <v>0</v>
          </cell>
        </row>
        <row r="1868">
          <cell r="T1868">
            <v>0</v>
          </cell>
        </row>
        <row r="1869">
          <cell r="T1869">
            <v>0</v>
          </cell>
        </row>
        <row r="1870">
          <cell r="T1870">
            <v>0</v>
          </cell>
        </row>
        <row r="1871">
          <cell r="T1871">
            <v>0</v>
          </cell>
        </row>
        <row r="1872">
          <cell r="T1872">
            <v>0</v>
          </cell>
        </row>
        <row r="1873">
          <cell r="T1873">
            <v>0</v>
          </cell>
        </row>
        <row r="1874">
          <cell r="T1874">
            <v>0</v>
          </cell>
        </row>
        <row r="1875">
          <cell r="T1875">
            <v>0</v>
          </cell>
        </row>
        <row r="1876">
          <cell r="T1876">
            <v>0</v>
          </cell>
        </row>
        <row r="1877">
          <cell r="T1877">
            <v>0</v>
          </cell>
        </row>
        <row r="1878">
          <cell r="T1878">
            <v>0</v>
          </cell>
        </row>
        <row r="1879">
          <cell r="T1879">
            <v>0</v>
          </cell>
        </row>
        <row r="1880">
          <cell r="T1880">
            <v>0</v>
          </cell>
        </row>
        <row r="1881">
          <cell r="T1881">
            <v>0</v>
          </cell>
        </row>
        <row r="1882">
          <cell r="T1882">
            <v>0</v>
          </cell>
        </row>
        <row r="1883">
          <cell r="T1883">
            <v>0</v>
          </cell>
        </row>
        <row r="1884">
          <cell r="T1884">
            <v>0</v>
          </cell>
        </row>
        <row r="1885">
          <cell r="T1885">
            <v>0</v>
          </cell>
        </row>
        <row r="1886">
          <cell r="T1886">
            <v>0</v>
          </cell>
        </row>
        <row r="1887">
          <cell r="T1887">
            <v>0</v>
          </cell>
        </row>
        <row r="1888">
          <cell r="T1888">
            <v>0</v>
          </cell>
        </row>
        <row r="1889">
          <cell r="T1889">
            <v>0</v>
          </cell>
        </row>
        <row r="1890">
          <cell r="T1890">
            <v>0</v>
          </cell>
        </row>
        <row r="1891">
          <cell r="T1891">
            <v>0</v>
          </cell>
        </row>
        <row r="1892">
          <cell r="T1892">
            <v>0</v>
          </cell>
        </row>
        <row r="1893">
          <cell r="T1893">
            <v>0</v>
          </cell>
        </row>
        <row r="1894">
          <cell r="T1894">
            <v>0</v>
          </cell>
        </row>
        <row r="1895">
          <cell r="T1895">
            <v>0</v>
          </cell>
        </row>
        <row r="1896">
          <cell r="T1896">
            <v>0</v>
          </cell>
        </row>
        <row r="1897">
          <cell r="T1897">
            <v>0</v>
          </cell>
        </row>
        <row r="1898">
          <cell r="T1898">
            <v>0</v>
          </cell>
        </row>
        <row r="1899">
          <cell r="T1899">
            <v>0</v>
          </cell>
        </row>
        <row r="1900">
          <cell r="T1900">
            <v>0</v>
          </cell>
        </row>
        <row r="1901">
          <cell r="T1901">
            <v>0</v>
          </cell>
        </row>
        <row r="1902">
          <cell r="T1902">
            <v>0</v>
          </cell>
        </row>
        <row r="1903">
          <cell r="T1903">
            <v>0</v>
          </cell>
        </row>
        <row r="1904">
          <cell r="T1904">
            <v>0</v>
          </cell>
        </row>
        <row r="1905">
          <cell r="T1905">
            <v>0</v>
          </cell>
        </row>
        <row r="1906">
          <cell r="T1906">
            <v>0</v>
          </cell>
        </row>
        <row r="1907">
          <cell r="T1907">
            <v>0</v>
          </cell>
        </row>
        <row r="1908">
          <cell r="T1908">
            <v>0</v>
          </cell>
        </row>
        <row r="1909">
          <cell r="T1909">
            <v>0</v>
          </cell>
        </row>
        <row r="1910">
          <cell r="T1910">
            <v>0</v>
          </cell>
        </row>
        <row r="1911">
          <cell r="T1911">
            <v>0</v>
          </cell>
        </row>
        <row r="1912">
          <cell r="T1912">
            <v>0</v>
          </cell>
        </row>
        <row r="1913">
          <cell r="T1913">
            <v>0</v>
          </cell>
        </row>
        <row r="1914">
          <cell r="T1914">
            <v>0</v>
          </cell>
        </row>
        <row r="1915">
          <cell r="T1915">
            <v>0</v>
          </cell>
        </row>
        <row r="1916">
          <cell r="T1916">
            <v>0</v>
          </cell>
        </row>
        <row r="1917">
          <cell r="T1917">
            <v>0</v>
          </cell>
        </row>
        <row r="1918">
          <cell r="T1918">
            <v>0</v>
          </cell>
        </row>
        <row r="1919">
          <cell r="T1919">
            <v>0</v>
          </cell>
        </row>
        <row r="1920">
          <cell r="T1920">
            <v>0</v>
          </cell>
        </row>
        <row r="1921">
          <cell r="T1921">
            <v>0</v>
          </cell>
        </row>
        <row r="1922">
          <cell r="T1922">
            <v>0</v>
          </cell>
        </row>
        <row r="1923">
          <cell r="T1923">
            <v>0</v>
          </cell>
        </row>
        <row r="1924">
          <cell r="T1924">
            <v>0</v>
          </cell>
        </row>
        <row r="1925">
          <cell r="T1925">
            <v>0</v>
          </cell>
        </row>
        <row r="1926">
          <cell r="T1926">
            <v>0</v>
          </cell>
        </row>
        <row r="1927">
          <cell r="T1927">
            <v>0</v>
          </cell>
        </row>
        <row r="1928">
          <cell r="T1928">
            <v>0</v>
          </cell>
        </row>
        <row r="1929">
          <cell r="T1929">
            <v>0</v>
          </cell>
        </row>
        <row r="1930">
          <cell r="T1930">
            <v>0</v>
          </cell>
        </row>
        <row r="1931">
          <cell r="T1931">
            <v>0</v>
          </cell>
        </row>
        <row r="1932">
          <cell r="T1932">
            <v>0</v>
          </cell>
        </row>
        <row r="1933">
          <cell r="T1933">
            <v>0</v>
          </cell>
        </row>
        <row r="1934">
          <cell r="T1934">
            <v>0</v>
          </cell>
        </row>
        <row r="1935">
          <cell r="T1935">
            <v>0</v>
          </cell>
        </row>
        <row r="1936">
          <cell r="T1936">
            <v>0</v>
          </cell>
        </row>
        <row r="1937">
          <cell r="T1937">
            <v>0</v>
          </cell>
        </row>
        <row r="1938">
          <cell r="T1938">
            <v>0</v>
          </cell>
        </row>
        <row r="1939">
          <cell r="T1939">
            <v>0</v>
          </cell>
        </row>
        <row r="1940">
          <cell r="T1940">
            <v>0</v>
          </cell>
        </row>
        <row r="1941">
          <cell r="T1941">
            <v>0</v>
          </cell>
        </row>
        <row r="1942">
          <cell r="T1942">
            <v>0</v>
          </cell>
        </row>
        <row r="1943">
          <cell r="T1943">
            <v>0</v>
          </cell>
        </row>
        <row r="1944">
          <cell r="T1944">
            <v>0</v>
          </cell>
        </row>
        <row r="1945">
          <cell r="T1945">
            <v>0</v>
          </cell>
        </row>
        <row r="1946">
          <cell r="T1946">
            <v>0</v>
          </cell>
        </row>
        <row r="1947">
          <cell r="T1947">
            <v>0</v>
          </cell>
        </row>
        <row r="1948">
          <cell r="T1948">
            <v>0</v>
          </cell>
        </row>
        <row r="1949">
          <cell r="T1949">
            <v>0</v>
          </cell>
        </row>
        <row r="1950">
          <cell r="T1950">
            <v>0</v>
          </cell>
        </row>
        <row r="1951">
          <cell r="T1951">
            <v>0</v>
          </cell>
        </row>
        <row r="1952">
          <cell r="T1952">
            <v>0</v>
          </cell>
        </row>
        <row r="1953">
          <cell r="T1953">
            <v>0</v>
          </cell>
        </row>
        <row r="1954">
          <cell r="T1954">
            <v>0</v>
          </cell>
        </row>
        <row r="1955">
          <cell r="T1955">
            <v>0</v>
          </cell>
        </row>
        <row r="1956">
          <cell r="T1956">
            <v>0</v>
          </cell>
        </row>
        <row r="1957">
          <cell r="T1957">
            <v>0</v>
          </cell>
        </row>
        <row r="1958">
          <cell r="T1958">
            <v>0</v>
          </cell>
        </row>
        <row r="1959">
          <cell r="T1959">
            <v>0</v>
          </cell>
        </row>
        <row r="1960">
          <cell r="T1960">
            <v>0</v>
          </cell>
        </row>
        <row r="1961">
          <cell r="T1961">
            <v>0</v>
          </cell>
        </row>
        <row r="1962">
          <cell r="T1962">
            <v>0</v>
          </cell>
        </row>
        <row r="1963">
          <cell r="T1963">
            <v>0</v>
          </cell>
        </row>
        <row r="1964">
          <cell r="T1964">
            <v>0</v>
          </cell>
        </row>
        <row r="1965">
          <cell r="T1965">
            <v>0</v>
          </cell>
        </row>
        <row r="1966">
          <cell r="T1966">
            <v>0</v>
          </cell>
        </row>
        <row r="1967">
          <cell r="T1967">
            <v>0</v>
          </cell>
        </row>
        <row r="1968">
          <cell r="T1968">
            <v>0</v>
          </cell>
        </row>
        <row r="1969">
          <cell r="T1969">
            <v>0</v>
          </cell>
        </row>
        <row r="1970">
          <cell r="T1970">
            <v>0</v>
          </cell>
        </row>
        <row r="1971">
          <cell r="T1971">
            <v>0</v>
          </cell>
        </row>
        <row r="1972">
          <cell r="T1972">
            <v>0</v>
          </cell>
        </row>
        <row r="1973">
          <cell r="T1973">
            <v>0</v>
          </cell>
        </row>
        <row r="1974">
          <cell r="T1974">
            <v>0</v>
          </cell>
        </row>
        <row r="1975">
          <cell r="T1975">
            <v>0</v>
          </cell>
        </row>
        <row r="1976">
          <cell r="T1976">
            <v>0</v>
          </cell>
        </row>
        <row r="1977">
          <cell r="T1977">
            <v>0</v>
          </cell>
        </row>
        <row r="1978">
          <cell r="T1978">
            <v>0</v>
          </cell>
        </row>
        <row r="1979">
          <cell r="T1979">
            <v>0</v>
          </cell>
        </row>
        <row r="1980">
          <cell r="T1980">
            <v>0</v>
          </cell>
        </row>
        <row r="1981">
          <cell r="T1981">
            <v>0</v>
          </cell>
        </row>
        <row r="1982">
          <cell r="T1982">
            <v>0</v>
          </cell>
        </row>
        <row r="1983">
          <cell r="T1983">
            <v>0</v>
          </cell>
        </row>
        <row r="1984">
          <cell r="T1984">
            <v>0</v>
          </cell>
        </row>
        <row r="1985">
          <cell r="T1985">
            <v>0</v>
          </cell>
        </row>
        <row r="1986">
          <cell r="T1986">
            <v>0</v>
          </cell>
        </row>
        <row r="1987">
          <cell r="T1987">
            <v>0</v>
          </cell>
        </row>
        <row r="1988">
          <cell r="T1988">
            <v>0</v>
          </cell>
        </row>
        <row r="1989">
          <cell r="T1989">
            <v>0</v>
          </cell>
        </row>
        <row r="1990">
          <cell r="T1990">
            <v>0</v>
          </cell>
        </row>
        <row r="1991">
          <cell r="T1991">
            <v>0</v>
          </cell>
        </row>
        <row r="1992">
          <cell r="T1992">
            <v>0</v>
          </cell>
        </row>
        <row r="1993">
          <cell r="T1993">
            <v>0</v>
          </cell>
        </row>
        <row r="1994">
          <cell r="T1994">
            <v>0</v>
          </cell>
        </row>
        <row r="1995">
          <cell r="T1995">
            <v>0</v>
          </cell>
        </row>
        <row r="1996">
          <cell r="T1996">
            <v>0</v>
          </cell>
        </row>
        <row r="1997">
          <cell r="T1997">
            <v>0</v>
          </cell>
        </row>
        <row r="1998">
          <cell r="T1998">
            <v>0</v>
          </cell>
        </row>
        <row r="1999">
          <cell r="T1999">
            <v>0</v>
          </cell>
        </row>
        <row r="2000">
          <cell r="T2000">
            <v>0</v>
          </cell>
        </row>
        <row r="2001">
          <cell r="T2001">
            <v>0</v>
          </cell>
        </row>
        <row r="2002">
          <cell r="T2002">
            <v>0</v>
          </cell>
        </row>
        <row r="2003">
          <cell r="T2003">
            <v>0</v>
          </cell>
        </row>
        <row r="2004">
          <cell r="T2004">
            <v>0</v>
          </cell>
        </row>
        <row r="2005">
          <cell r="T2005">
            <v>0</v>
          </cell>
        </row>
        <row r="2006">
          <cell r="T2006">
            <v>0</v>
          </cell>
        </row>
        <row r="2007">
          <cell r="T2007">
            <v>0</v>
          </cell>
        </row>
        <row r="2008">
          <cell r="T2008">
            <v>0</v>
          </cell>
        </row>
        <row r="2009">
          <cell r="T2009">
            <v>0</v>
          </cell>
        </row>
        <row r="2010">
          <cell r="T2010">
            <v>0</v>
          </cell>
        </row>
        <row r="2011">
          <cell r="T2011">
            <v>0</v>
          </cell>
        </row>
        <row r="2012">
          <cell r="T2012">
            <v>0</v>
          </cell>
        </row>
        <row r="2013">
          <cell r="T2013">
            <v>0</v>
          </cell>
        </row>
        <row r="2014">
          <cell r="T2014">
            <v>0</v>
          </cell>
        </row>
        <row r="2015">
          <cell r="T2015">
            <v>0</v>
          </cell>
        </row>
        <row r="2016">
          <cell r="T2016">
            <v>0</v>
          </cell>
        </row>
        <row r="2017">
          <cell r="T2017">
            <v>0</v>
          </cell>
        </row>
        <row r="2018">
          <cell r="T2018">
            <v>0</v>
          </cell>
        </row>
        <row r="2019">
          <cell r="T2019">
            <v>0</v>
          </cell>
        </row>
        <row r="2020">
          <cell r="T2020">
            <v>0</v>
          </cell>
        </row>
        <row r="2021">
          <cell r="T2021">
            <v>0</v>
          </cell>
        </row>
        <row r="2022">
          <cell r="T2022">
            <v>0</v>
          </cell>
        </row>
        <row r="2023">
          <cell r="T2023">
            <v>0</v>
          </cell>
        </row>
        <row r="2024">
          <cell r="T2024">
            <v>0</v>
          </cell>
        </row>
        <row r="2025">
          <cell r="T2025">
            <v>0</v>
          </cell>
        </row>
        <row r="2026">
          <cell r="T2026">
            <v>0</v>
          </cell>
        </row>
        <row r="2027">
          <cell r="T2027">
            <v>0</v>
          </cell>
        </row>
        <row r="2028">
          <cell r="T2028">
            <v>0</v>
          </cell>
        </row>
        <row r="2029">
          <cell r="T2029">
            <v>0</v>
          </cell>
        </row>
        <row r="2030">
          <cell r="T2030">
            <v>0</v>
          </cell>
        </row>
        <row r="2031">
          <cell r="T2031">
            <v>0</v>
          </cell>
        </row>
        <row r="2032">
          <cell r="T2032">
            <v>0</v>
          </cell>
        </row>
        <row r="2033">
          <cell r="T2033">
            <v>0</v>
          </cell>
        </row>
        <row r="2034">
          <cell r="T2034">
            <v>0</v>
          </cell>
        </row>
        <row r="2035">
          <cell r="T2035">
            <v>0</v>
          </cell>
        </row>
        <row r="2036">
          <cell r="T2036">
            <v>0</v>
          </cell>
        </row>
        <row r="2037">
          <cell r="T2037">
            <v>0</v>
          </cell>
        </row>
        <row r="2038">
          <cell r="T2038">
            <v>0</v>
          </cell>
        </row>
        <row r="2039">
          <cell r="T2039">
            <v>0</v>
          </cell>
        </row>
        <row r="2040">
          <cell r="T2040">
            <v>0</v>
          </cell>
        </row>
        <row r="2041">
          <cell r="T2041">
            <v>0</v>
          </cell>
        </row>
        <row r="2042">
          <cell r="T2042">
            <v>0</v>
          </cell>
        </row>
        <row r="2043">
          <cell r="T2043">
            <v>0</v>
          </cell>
        </row>
        <row r="2044">
          <cell r="T2044">
            <v>0</v>
          </cell>
        </row>
        <row r="2045">
          <cell r="T2045">
            <v>0</v>
          </cell>
        </row>
        <row r="2046">
          <cell r="T2046">
            <v>0</v>
          </cell>
        </row>
        <row r="2047">
          <cell r="T2047">
            <v>0</v>
          </cell>
        </row>
        <row r="2048">
          <cell r="T2048">
            <v>0</v>
          </cell>
        </row>
        <row r="2049">
          <cell r="T2049">
            <v>0</v>
          </cell>
        </row>
        <row r="2050">
          <cell r="T2050">
            <v>0</v>
          </cell>
        </row>
        <row r="2051">
          <cell r="T2051">
            <v>0</v>
          </cell>
        </row>
        <row r="2052">
          <cell r="T2052">
            <v>0</v>
          </cell>
        </row>
        <row r="2053">
          <cell r="T2053">
            <v>0</v>
          </cell>
        </row>
        <row r="2054">
          <cell r="T2054">
            <v>0</v>
          </cell>
        </row>
        <row r="2055">
          <cell r="T2055">
            <v>0</v>
          </cell>
        </row>
        <row r="2056">
          <cell r="T2056">
            <v>0</v>
          </cell>
        </row>
        <row r="2057">
          <cell r="T2057">
            <v>0</v>
          </cell>
        </row>
        <row r="2058">
          <cell r="T2058">
            <v>0</v>
          </cell>
        </row>
        <row r="2059">
          <cell r="T2059">
            <v>0</v>
          </cell>
        </row>
        <row r="2060">
          <cell r="T2060">
            <v>0</v>
          </cell>
        </row>
        <row r="2061">
          <cell r="T2061">
            <v>0</v>
          </cell>
        </row>
        <row r="2062">
          <cell r="T2062">
            <v>0</v>
          </cell>
        </row>
        <row r="2063">
          <cell r="T2063">
            <v>0</v>
          </cell>
        </row>
        <row r="2064">
          <cell r="T2064">
            <v>0</v>
          </cell>
        </row>
        <row r="2065">
          <cell r="T2065">
            <v>0</v>
          </cell>
        </row>
        <row r="2066">
          <cell r="T2066">
            <v>0</v>
          </cell>
        </row>
        <row r="2067">
          <cell r="T2067">
            <v>0</v>
          </cell>
        </row>
        <row r="2068">
          <cell r="T2068">
            <v>0</v>
          </cell>
        </row>
        <row r="2069">
          <cell r="T2069">
            <v>0</v>
          </cell>
        </row>
        <row r="2070">
          <cell r="T2070">
            <v>0</v>
          </cell>
        </row>
        <row r="2071">
          <cell r="T2071">
            <v>0</v>
          </cell>
        </row>
        <row r="2072">
          <cell r="T2072">
            <v>0</v>
          </cell>
        </row>
        <row r="2073">
          <cell r="T2073">
            <v>0</v>
          </cell>
        </row>
        <row r="2074">
          <cell r="T2074">
            <v>0</v>
          </cell>
        </row>
        <row r="2075">
          <cell r="T2075">
            <v>0</v>
          </cell>
        </row>
        <row r="2076">
          <cell r="T2076">
            <v>0</v>
          </cell>
        </row>
        <row r="2077">
          <cell r="T2077">
            <v>0</v>
          </cell>
        </row>
        <row r="2078">
          <cell r="T2078">
            <v>0</v>
          </cell>
        </row>
        <row r="2079">
          <cell r="T2079">
            <v>0</v>
          </cell>
        </row>
        <row r="2080">
          <cell r="T2080">
            <v>0</v>
          </cell>
        </row>
        <row r="2081">
          <cell r="T2081">
            <v>0</v>
          </cell>
        </row>
        <row r="2082">
          <cell r="T2082">
            <v>0</v>
          </cell>
        </row>
        <row r="2083">
          <cell r="T2083">
            <v>0</v>
          </cell>
        </row>
        <row r="2084">
          <cell r="T2084">
            <v>0</v>
          </cell>
        </row>
        <row r="2085">
          <cell r="T2085">
            <v>0</v>
          </cell>
        </row>
        <row r="2086">
          <cell r="T2086">
            <v>0</v>
          </cell>
        </row>
        <row r="2087">
          <cell r="T2087">
            <v>0</v>
          </cell>
        </row>
        <row r="2088">
          <cell r="T2088">
            <v>0</v>
          </cell>
        </row>
        <row r="2089">
          <cell r="T2089">
            <v>0</v>
          </cell>
        </row>
        <row r="2090">
          <cell r="T2090">
            <v>0</v>
          </cell>
        </row>
        <row r="2091">
          <cell r="T2091">
            <v>0</v>
          </cell>
        </row>
        <row r="2092">
          <cell r="T2092">
            <v>0</v>
          </cell>
        </row>
        <row r="2093">
          <cell r="T2093">
            <v>0</v>
          </cell>
        </row>
        <row r="2094">
          <cell r="T2094">
            <v>0</v>
          </cell>
        </row>
        <row r="2095">
          <cell r="T2095">
            <v>0</v>
          </cell>
        </row>
        <row r="2096">
          <cell r="T2096">
            <v>0</v>
          </cell>
        </row>
        <row r="2097">
          <cell r="T2097">
            <v>0</v>
          </cell>
        </row>
        <row r="2098">
          <cell r="T2098">
            <v>0</v>
          </cell>
        </row>
        <row r="2099">
          <cell r="T2099">
            <v>0</v>
          </cell>
        </row>
        <row r="2100">
          <cell r="T2100">
            <v>0</v>
          </cell>
        </row>
        <row r="2101">
          <cell r="T2101">
            <v>0</v>
          </cell>
        </row>
        <row r="2102">
          <cell r="T2102">
            <v>0</v>
          </cell>
        </row>
        <row r="2103">
          <cell r="T2103">
            <v>0</v>
          </cell>
        </row>
        <row r="2104">
          <cell r="T2104">
            <v>0</v>
          </cell>
        </row>
        <row r="2105">
          <cell r="T2105">
            <v>0</v>
          </cell>
        </row>
        <row r="2106">
          <cell r="T2106">
            <v>0</v>
          </cell>
        </row>
        <row r="2107">
          <cell r="T2107">
            <v>0</v>
          </cell>
        </row>
        <row r="2108">
          <cell r="T2108">
            <v>0</v>
          </cell>
        </row>
        <row r="2109">
          <cell r="T2109">
            <v>0</v>
          </cell>
        </row>
        <row r="2110">
          <cell r="T2110">
            <v>0</v>
          </cell>
        </row>
        <row r="2111">
          <cell r="T2111">
            <v>0</v>
          </cell>
        </row>
        <row r="2112">
          <cell r="T2112">
            <v>0</v>
          </cell>
        </row>
        <row r="2113">
          <cell r="T2113">
            <v>0</v>
          </cell>
        </row>
        <row r="2114">
          <cell r="T2114">
            <v>0</v>
          </cell>
        </row>
        <row r="2115">
          <cell r="T2115">
            <v>0</v>
          </cell>
        </row>
        <row r="2116">
          <cell r="T2116">
            <v>0</v>
          </cell>
        </row>
        <row r="2117">
          <cell r="T2117">
            <v>0</v>
          </cell>
        </row>
        <row r="2118">
          <cell r="T2118">
            <v>0</v>
          </cell>
        </row>
        <row r="2119">
          <cell r="T2119">
            <v>0</v>
          </cell>
        </row>
        <row r="2120">
          <cell r="T2120">
            <v>0</v>
          </cell>
        </row>
        <row r="2121">
          <cell r="T2121">
            <v>0</v>
          </cell>
        </row>
        <row r="2122">
          <cell r="T2122">
            <v>0</v>
          </cell>
        </row>
        <row r="2123">
          <cell r="T2123">
            <v>0</v>
          </cell>
        </row>
        <row r="2124">
          <cell r="T2124">
            <v>0</v>
          </cell>
        </row>
        <row r="2125">
          <cell r="T2125">
            <v>0</v>
          </cell>
        </row>
        <row r="2126">
          <cell r="T2126">
            <v>0</v>
          </cell>
        </row>
        <row r="2127">
          <cell r="T2127">
            <v>0</v>
          </cell>
        </row>
        <row r="2128">
          <cell r="T2128">
            <v>0</v>
          </cell>
        </row>
        <row r="2129">
          <cell r="T2129">
            <v>0</v>
          </cell>
        </row>
        <row r="2130">
          <cell r="T2130">
            <v>0</v>
          </cell>
        </row>
        <row r="2131">
          <cell r="T2131">
            <v>0</v>
          </cell>
        </row>
        <row r="2132">
          <cell r="T2132">
            <v>0</v>
          </cell>
        </row>
        <row r="2133">
          <cell r="T2133">
            <v>0</v>
          </cell>
        </row>
        <row r="2134">
          <cell r="T2134">
            <v>0</v>
          </cell>
        </row>
        <row r="2135">
          <cell r="T2135">
            <v>0</v>
          </cell>
        </row>
        <row r="2136">
          <cell r="T2136">
            <v>0</v>
          </cell>
        </row>
        <row r="2137">
          <cell r="T2137">
            <v>0</v>
          </cell>
        </row>
        <row r="2138">
          <cell r="T2138">
            <v>0</v>
          </cell>
        </row>
        <row r="2139">
          <cell r="T2139">
            <v>0</v>
          </cell>
        </row>
        <row r="2140">
          <cell r="T2140">
            <v>0</v>
          </cell>
        </row>
        <row r="2141">
          <cell r="T2141">
            <v>0</v>
          </cell>
        </row>
        <row r="2142">
          <cell r="T2142">
            <v>0</v>
          </cell>
        </row>
        <row r="2143">
          <cell r="T2143">
            <v>0</v>
          </cell>
        </row>
        <row r="2144">
          <cell r="T2144">
            <v>0</v>
          </cell>
        </row>
        <row r="2145">
          <cell r="T2145">
            <v>0</v>
          </cell>
        </row>
        <row r="2146">
          <cell r="T2146">
            <v>0</v>
          </cell>
        </row>
        <row r="2147">
          <cell r="T2147">
            <v>0</v>
          </cell>
        </row>
        <row r="2148">
          <cell r="T2148">
            <v>0</v>
          </cell>
        </row>
        <row r="2149">
          <cell r="T2149">
            <v>0</v>
          </cell>
        </row>
        <row r="2150">
          <cell r="T2150">
            <v>0</v>
          </cell>
        </row>
        <row r="2151">
          <cell r="T2151">
            <v>0</v>
          </cell>
        </row>
        <row r="2152">
          <cell r="T2152">
            <v>0</v>
          </cell>
        </row>
        <row r="2153">
          <cell r="T2153">
            <v>0</v>
          </cell>
        </row>
        <row r="2154">
          <cell r="T2154">
            <v>0</v>
          </cell>
        </row>
        <row r="2155">
          <cell r="T2155">
            <v>0</v>
          </cell>
        </row>
        <row r="2156">
          <cell r="T2156">
            <v>0</v>
          </cell>
        </row>
        <row r="2157">
          <cell r="T2157">
            <v>0</v>
          </cell>
        </row>
        <row r="2158">
          <cell r="T2158">
            <v>0</v>
          </cell>
        </row>
        <row r="2159">
          <cell r="T2159">
            <v>0</v>
          </cell>
        </row>
        <row r="2160">
          <cell r="T2160">
            <v>0</v>
          </cell>
        </row>
        <row r="2161">
          <cell r="T2161">
            <v>0</v>
          </cell>
        </row>
        <row r="2162">
          <cell r="T2162">
            <v>0</v>
          </cell>
        </row>
        <row r="2163">
          <cell r="T2163">
            <v>0</v>
          </cell>
        </row>
        <row r="2164">
          <cell r="T2164">
            <v>0</v>
          </cell>
        </row>
        <row r="2165">
          <cell r="T2165">
            <v>0</v>
          </cell>
        </row>
        <row r="2166">
          <cell r="T2166">
            <v>0</v>
          </cell>
        </row>
        <row r="2167">
          <cell r="T2167">
            <v>0</v>
          </cell>
        </row>
        <row r="2168">
          <cell r="T2168">
            <v>0</v>
          </cell>
        </row>
        <row r="2169">
          <cell r="T2169">
            <v>0</v>
          </cell>
        </row>
        <row r="2170">
          <cell r="T2170">
            <v>0</v>
          </cell>
        </row>
        <row r="2171">
          <cell r="T2171">
            <v>0</v>
          </cell>
        </row>
        <row r="2172">
          <cell r="T2172">
            <v>0</v>
          </cell>
        </row>
        <row r="2173">
          <cell r="T2173">
            <v>0</v>
          </cell>
        </row>
        <row r="2174">
          <cell r="T2174">
            <v>0</v>
          </cell>
        </row>
        <row r="2175">
          <cell r="T2175">
            <v>0</v>
          </cell>
        </row>
        <row r="2176">
          <cell r="T2176">
            <v>0</v>
          </cell>
        </row>
        <row r="2177">
          <cell r="T2177">
            <v>0</v>
          </cell>
        </row>
        <row r="2178">
          <cell r="T2178">
            <v>0</v>
          </cell>
        </row>
        <row r="2179">
          <cell r="T2179">
            <v>0</v>
          </cell>
        </row>
        <row r="2180">
          <cell r="T2180">
            <v>0</v>
          </cell>
        </row>
        <row r="2181">
          <cell r="T2181">
            <v>0</v>
          </cell>
        </row>
        <row r="2182">
          <cell r="T2182">
            <v>0</v>
          </cell>
        </row>
        <row r="2183">
          <cell r="T2183">
            <v>0</v>
          </cell>
        </row>
        <row r="2184">
          <cell r="T2184">
            <v>0</v>
          </cell>
        </row>
        <row r="2185">
          <cell r="T2185">
            <v>0</v>
          </cell>
        </row>
        <row r="2186">
          <cell r="T2186">
            <v>0</v>
          </cell>
        </row>
        <row r="2187">
          <cell r="T2187">
            <v>0</v>
          </cell>
        </row>
        <row r="2188">
          <cell r="T2188">
            <v>0</v>
          </cell>
        </row>
        <row r="2189">
          <cell r="T2189">
            <v>0</v>
          </cell>
        </row>
        <row r="2190">
          <cell r="T2190">
            <v>0</v>
          </cell>
        </row>
        <row r="2191">
          <cell r="T2191">
            <v>0</v>
          </cell>
        </row>
        <row r="2192">
          <cell r="T2192">
            <v>0</v>
          </cell>
        </row>
        <row r="2193">
          <cell r="T2193">
            <v>0</v>
          </cell>
        </row>
        <row r="2194">
          <cell r="T2194">
            <v>0</v>
          </cell>
        </row>
        <row r="2195">
          <cell r="T2195">
            <v>0</v>
          </cell>
        </row>
        <row r="2196">
          <cell r="T2196">
            <v>0</v>
          </cell>
        </row>
        <row r="2197">
          <cell r="T2197">
            <v>0</v>
          </cell>
        </row>
        <row r="2198">
          <cell r="T2198">
            <v>0</v>
          </cell>
        </row>
        <row r="2199">
          <cell r="T2199">
            <v>0</v>
          </cell>
        </row>
        <row r="2200">
          <cell r="T2200">
            <v>0</v>
          </cell>
        </row>
        <row r="2201">
          <cell r="T2201">
            <v>0</v>
          </cell>
        </row>
        <row r="2202">
          <cell r="T2202">
            <v>0</v>
          </cell>
        </row>
        <row r="2203">
          <cell r="T2203">
            <v>0</v>
          </cell>
        </row>
        <row r="2204">
          <cell r="T2204">
            <v>0</v>
          </cell>
        </row>
        <row r="2205">
          <cell r="T2205">
            <v>0</v>
          </cell>
        </row>
        <row r="2206">
          <cell r="T2206">
            <v>0</v>
          </cell>
        </row>
        <row r="2207">
          <cell r="T2207">
            <v>0</v>
          </cell>
        </row>
        <row r="2208">
          <cell r="T2208">
            <v>0</v>
          </cell>
        </row>
        <row r="2209">
          <cell r="T2209">
            <v>0</v>
          </cell>
        </row>
        <row r="2210">
          <cell r="T2210">
            <v>0</v>
          </cell>
        </row>
        <row r="2211">
          <cell r="T2211">
            <v>0</v>
          </cell>
        </row>
        <row r="2212">
          <cell r="T2212">
            <v>0</v>
          </cell>
        </row>
        <row r="2213">
          <cell r="T2213">
            <v>0</v>
          </cell>
        </row>
        <row r="2214">
          <cell r="T2214">
            <v>0</v>
          </cell>
        </row>
        <row r="2215">
          <cell r="T2215">
            <v>0</v>
          </cell>
        </row>
        <row r="2216">
          <cell r="T2216">
            <v>0</v>
          </cell>
        </row>
        <row r="2217">
          <cell r="T2217">
            <v>0</v>
          </cell>
        </row>
        <row r="2218">
          <cell r="T2218">
            <v>0</v>
          </cell>
        </row>
        <row r="2219">
          <cell r="T2219">
            <v>0</v>
          </cell>
        </row>
        <row r="2220">
          <cell r="T2220">
            <v>0</v>
          </cell>
        </row>
        <row r="2221">
          <cell r="T2221">
            <v>0</v>
          </cell>
        </row>
        <row r="2222">
          <cell r="T2222">
            <v>0</v>
          </cell>
        </row>
        <row r="2223">
          <cell r="T2223">
            <v>0</v>
          </cell>
        </row>
        <row r="2224">
          <cell r="T2224">
            <v>0</v>
          </cell>
        </row>
        <row r="2225">
          <cell r="T2225">
            <v>0</v>
          </cell>
        </row>
        <row r="2226">
          <cell r="T2226">
            <v>0</v>
          </cell>
        </row>
        <row r="2227">
          <cell r="T2227">
            <v>0</v>
          </cell>
        </row>
        <row r="2228">
          <cell r="T2228">
            <v>0</v>
          </cell>
        </row>
        <row r="2229">
          <cell r="T2229">
            <v>0</v>
          </cell>
        </row>
        <row r="2230">
          <cell r="T2230">
            <v>0</v>
          </cell>
        </row>
        <row r="2231">
          <cell r="T2231">
            <v>0</v>
          </cell>
        </row>
        <row r="2232">
          <cell r="T2232">
            <v>0</v>
          </cell>
        </row>
        <row r="2233">
          <cell r="T2233">
            <v>0</v>
          </cell>
        </row>
        <row r="2234">
          <cell r="T2234">
            <v>0</v>
          </cell>
        </row>
        <row r="2235">
          <cell r="T2235">
            <v>0</v>
          </cell>
        </row>
        <row r="2236">
          <cell r="T2236">
            <v>0</v>
          </cell>
        </row>
        <row r="2237">
          <cell r="T2237">
            <v>0</v>
          </cell>
        </row>
        <row r="2238">
          <cell r="T2238">
            <v>0</v>
          </cell>
        </row>
        <row r="2239">
          <cell r="T2239">
            <v>0</v>
          </cell>
        </row>
        <row r="2240">
          <cell r="T2240">
            <v>0</v>
          </cell>
        </row>
        <row r="2241">
          <cell r="T2241">
            <v>0</v>
          </cell>
        </row>
        <row r="2242">
          <cell r="T2242">
            <v>0</v>
          </cell>
        </row>
        <row r="2243">
          <cell r="T2243">
            <v>0</v>
          </cell>
        </row>
        <row r="2244">
          <cell r="T2244">
            <v>0</v>
          </cell>
        </row>
        <row r="2245">
          <cell r="T2245">
            <v>0</v>
          </cell>
        </row>
        <row r="2246">
          <cell r="T2246">
            <v>0</v>
          </cell>
        </row>
        <row r="2247">
          <cell r="T2247">
            <v>0</v>
          </cell>
        </row>
        <row r="2248">
          <cell r="T2248">
            <v>0</v>
          </cell>
        </row>
        <row r="2249">
          <cell r="T2249">
            <v>0</v>
          </cell>
        </row>
        <row r="2250">
          <cell r="T2250">
            <v>0</v>
          </cell>
        </row>
        <row r="2251">
          <cell r="T2251">
            <v>0</v>
          </cell>
        </row>
        <row r="2252">
          <cell r="T2252">
            <v>0</v>
          </cell>
        </row>
        <row r="2253">
          <cell r="T2253">
            <v>0</v>
          </cell>
        </row>
        <row r="2254">
          <cell r="T2254">
            <v>0</v>
          </cell>
        </row>
        <row r="2255">
          <cell r="T2255">
            <v>0</v>
          </cell>
        </row>
        <row r="2256">
          <cell r="T2256">
            <v>0</v>
          </cell>
        </row>
        <row r="2257">
          <cell r="T2257">
            <v>0</v>
          </cell>
        </row>
        <row r="2258">
          <cell r="T2258">
            <v>0</v>
          </cell>
        </row>
        <row r="2259">
          <cell r="T2259">
            <v>0</v>
          </cell>
        </row>
        <row r="2260">
          <cell r="T2260">
            <v>0</v>
          </cell>
        </row>
        <row r="2261">
          <cell r="T2261">
            <v>0</v>
          </cell>
        </row>
        <row r="2262">
          <cell r="T2262">
            <v>0</v>
          </cell>
        </row>
        <row r="2263">
          <cell r="T2263">
            <v>0</v>
          </cell>
        </row>
        <row r="2264">
          <cell r="T2264">
            <v>0</v>
          </cell>
        </row>
        <row r="2265">
          <cell r="T2265">
            <v>0</v>
          </cell>
        </row>
        <row r="2266">
          <cell r="T2266">
            <v>0</v>
          </cell>
        </row>
        <row r="2267">
          <cell r="T2267">
            <v>0</v>
          </cell>
        </row>
        <row r="2268">
          <cell r="T2268">
            <v>0</v>
          </cell>
        </row>
        <row r="2269">
          <cell r="T2269">
            <v>0</v>
          </cell>
        </row>
        <row r="2270">
          <cell r="T2270">
            <v>0</v>
          </cell>
        </row>
        <row r="2271">
          <cell r="T2271">
            <v>0</v>
          </cell>
        </row>
        <row r="2272">
          <cell r="T2272">
            <v>0</v>
          </cell>
        </row>
        <row r="2273">
          <cell r="T2273">
            <v>0</v>
          </cell>
        </row>
        <row r="2274">
          <cell r="T2274">
            <v>0</v>
          </cell>
        </row>
        <row r="2275">
          <cell r="T2275">
            <v>0</v>
          </cell>
        </row>
        <row r="2276">
          <cell r="T2276">
            <v>0</v>
          </cell>
        </row>
        <row r="2277">
          <cell r="T2277">
            <v>0</v>
          </cell>
        </row>
        <row r="2278">
          <cell r="T2278">
            <v>0</v>
          </cell>
        </row>
        <row r="2279">
          <cell r="T2279">
            <v>0</v>
          </cell>
        </row>
        <row r="2280">
          <cell r="T2280">
            <v>0</v>
          </cell>
        </row>
        <row r="2281">
          <cell r="T2281">
            <v>0</v>
          </cell>
        </row>
        <row r="2282">
          <cell r="T2282">
            <v>0</v>
          </cell>
        </row>
        <row r="2283">
          <cell r="T2283">
            <v>0</v>
          </cell>
        </row>
        <row r="2284">
          <cell r="T2284">
            <v>0</v>
          </cell>
        </row>
        <row r="2285">
          <cell r="T2285">
            <v>0</v>
          </cell>
        </row>
        <row r="2286">
          <cell r="T2286">
            <v>0</v>
          </cell>
        </row>
        <row r="2287">
          <cell r="T2287">
            <v>0</v>
          </cell>
        </row>
        <row r="2288">
          <cell r="T2288">
            <v>0</v>
          </cell>
        </row>
        <row r="2289">
          <cell r="T2289">
            <v>0</v>
          </cell>
        </row>
        <row r="2290">
          <cell r="T2290">
            <v>0</v>
          </cell>
        </row>
        <row r="2291">
          <cell r="T2291">
            <v>0</v>
          </cell>
        </row>
        <row r="2292">
          <cell r="T2292">
            <v>0</v>
          </cell>
        </row>
        <row r="2293">
          <cell r="T2293">
            <v>0</v>
          </cell>
        </row>
        <row r="2294">
          <cell r="T2294">
            <v>0</v>
          </cell>
        </row>
        <row r="2295">
          <cell r="T2295">
            <v>0</v>
          </cell>
        </row>
        <row r="2296">
          <cell r="T2296">
            <v>0</v>
          </cell>
        </row>
        <row r="2297">
          <cell r="T2297">
            <v>0</v>
          </cell>
        </row>
        <row r="2298">
          <cell r="T2298">
            <v>0</v>
          </cell>
        </row>
        <row r="2299">
          <cell r="T2299">
            <v>0</v>
          </cell>
        </row>
        <row r="2300">
          <cell r="T2300">
            <v>0</v>
          </cell>
        </row>
        <row r="2301">
          <cell r="T2301">
            <v>0</v>
          </cell>
        </row>
        <row r="2302">
          <cell r="T2302">
            <v>0</v>
          </cell>
        </row>
        <row r="2303">
          <cell r="T2303">
            <v>0</v>
          </cell>
        </row>
        <row r="2304">
          <cell r="T2304">
            <v>0</v>
          </cell>
        </row>
        <row r="2305">
          <cell r="T2305">
            <v>0</v>
          </cell>
        </row>
        <row r="2306">
          <cell r="T2306">
            <v>0</v>
          </cell>
        </row>
        <row r="2307">
          <cell r="T2307">
            <v>0</v>
          </cell>
        </row>
        <row r="2308">
          <cell r="T2308">
            <v>0</v>
          </cell>
        </row>
        <row r="2309">
          <cell r="T2309">
            <v>0</v>
          </cell>
        </row>
        <row r="2310">
          <cell r="T2310">
            <v>0</v>
          </cell>
        </row>
        <row r="2311">
          <cell r="T2311">
            <v>0</v>
          </cell>
        </row>
        <row r="2312">
          <cell r="T2312">
            <v>0</v>
          </cell>
        </row>
        <row r="2313">
          <cell r="T2313">
            <v>0</v>
          </cell>
        </row>
        <row r="2314">
          <cell r="T2314">
            <v>0</v>
          </cell>
        </row>
        <row r="2315">
          <cell r="T2315">
            <v>0</v>
          </cell>
        </row>
        <row r="2316">
          <cell r="T2316">
            <v>0</v>
          </cell>
        </row>
        <row r="2317">
          <cell r="T2317">
            <v>0</v>
          </cell>
        </row>
        <row r="2318">
          <cell r="T2318">
            <v>0</v>
          </cell>
        </row>
        <row r="2319">
          <cell r="T2319">
            <v>0</v>
          </cell>
        </row>
        <row r="2320">
          <cell r="T2320">
            <v>0</v>
          </cell>
        </row>
        <row r="2321">
          <cell r="T2321">
            <v>0</v>
          </cell>
        </row>
        <row r="2322">
          <cell r="T2322">
            <v>0</v>
          </cell>
        </row>
        <row r="2323">
          <cell r="T2323">
            <v>0</v>
          </cell>
        </row>
        <row r="2324">
          <cell r="T2324">
            <v>0</v>
          </cell>
        </row>
        <row r="2325">
          <cell r="T2325">
            <v>0</v>
          </cell>
        </row>
        <row r="2326">
          <cell r="T2326">
            <v>0</v>
          </cell>
        </row>
        <row r="2327">
          <cell r="T2327">
            <v>0</v>
          </cell>
        </row>
        <row r="2328">
          <cell r="T2328">
            <v>0</v>
          </cell>
        </row>
        <row r="2329">
          <cell r="T2329">
            <v>0</v>
          </cell>
        </row>
        <row r="2330">
          <cell r="T2330">
            <v>0</v>
          </cell>
        </row>
        <row r="2331">
          <cell r="T2331">
            <v>0</v>
          </cell>
        </row>
        <row r="2332">
          <cell r="T2332">
            <v>0</v>
          </cell>
        </row>
        <row r="2333">
          <cell r="T2333">
            <v>0</v>
          </cell>
        </row>
        <row r="2334">
          <cell r="T2334">
            <v>0</v>
          </cell>
        </row>
        <row r="2335">
          <cell r="T2335">
            <v>0</v>
          </cell>
        </row>
        <row r="2336">
          <cell r="T2336">
            <v>0</v>
          </cell>
        </row>
        <row r="2337">
          <cell r="T2337">
            <v>0</v>
          </cell>
        </row>
        <row r="2338">
          <cell r="T2338">
            <v>0</v>
          </cell>
        </row>
        <row r="2339">
          <cell r="T2339">
            <v>0</v>
          </cell>
        </row>
        <row r="2340">
          <cell r="T2340">
            <v>0</v>
          </cell>
        </row>
        <row r="2341">
          <cell r="T2341">
            <v>0</v>
          </cell>
        </row>
        <row r="2342">
          <cell r="T2342">
            <v>0</v>
          </cell>
        </row>
        <row r="2343">
          <cell r="T2343">
            <v>0</v>
          </cell>
        </row>
        <row r="2344">
          <cell r="T2344">
            <v>0</v>
          </cell>
        </row>
        <row r="2345">
          <cell r="T2345">
            <v>0</v>
          </cell>
        </row>
        <row r="2346">
          <cell r="T2346">
            <v>0</v>
          </cell>
        </row>
        <row r="2347">
          <cell r="T2347">
            <v>0</v>
          </cell>
        </row>
        <row r="2348">
          <cell r="T2348">
            <v>0</v>
          </cell>
        </row>
        <row r="2349">
          <cell r="T2349">
            <v>0</v>
          </cell>
        </row>
        <row r="2350">
          <cell r="T2350">
            <v>0</v>
          </cell>
        </row>
        <row r="2351">
          <cell r="T2351">
            <v>0</v>
          </cell>
        </row>
        <row r="2352">
          <cell r="T2352">
            <v>0</v>
          </cell>
        </row>
        <row r="2353">
          <cell r="T2353">
            <v>0</v>
          </cell>
        </row>
        <row r="2354">
          <cell r="T2354">
            <v>0</v>
          </cell>
        </row>
        <row r="2355">
          <cell r="T2355">
            <v>0</v>
          </cell>
        </row>
        <row r="2356">
          <cell r="T2356">
            <v>0</v>
          </cell>
        </row>
        <row r="2357">
          <cell r="T2357">
            <v>0</v>
          </cell>
        </row>
        <row r="2358">
          <cell r="T2358">
            <v>0</v>
          </cell>
        </row>
        <row r="2359">
          <cell r="T2359">
            <v>0</v>
          </cell>
        </row>
        <row r="2360">
          <cell r="T2360">
            <v>0</v>
          </cell>
        </row>
        <row r="2361">
          <cell r="T2361">
            <v>0</v>
          </cell>
        </row>
        <row r="2362">
          <cell r="T2362">
            <v>0</v>
          </cell>
        </row>
        <row r="2363">
          <cell r="T2363">
            <v>0</v>
          </cell>
        </row>
        <row r="2364">
          <cell r="T2364">
            <v>0</v>
          </cell>
        </row>
        <row r="2365">
          <cell r="T2365">
            <v>0</v>
          </cell>
        </row>
        <row r="2366">
          <cell r="T2366">
            <v>0</v>
          </cell>
        </row>
        <row r="2367">
          <cell r="T2367">
            <v>0</v>
          </cell>
        </row>
        <row r="2368">
          <cell r="T2368">
            <v>0</v>
          </cell>
        </row>
        <row r="2369">
          <cell r="T2369">
            <v>0</v>
          </cell>
        </row>
        <row r="2370">
          <cell r="T2370">
            <v>0</v>
          </cell>
        </row>
        <row r="2371">
          <cell r="T2371">
            <v>0</v>
          </cell>
        </row>
        <row r="2372">
          <cell r="T2372">
            <v>0</v>
          </cell>
        </row>
        <row r="2373">
          <cell r="T2373">
            <v>0</v>
          </cell>
        </row>
        <row r="2374">
          <cell r="T2374">
            <v>0</v>
          </cell>
        </row>
        <row r="2375">
          <cell r="T2375">
            <v>0</v>
          </cell>
        </row>
        <row r="2376">
          <cell r="T2376">
            <v>0</v>
          </cell>
        </row>
        <row r="2377">
          <cell r="T2377">
            <v>0</v>
          </cell>
        </row>
        <row r="2378">
          <cell r="T2378">
            <v>0</v>
          </cell>
        </row>
        <row r="2379">
          <cell r="T2379">
            <v>0</v>
          </cell>
        </row>
        <row r="2380">
          <cell r="T2380">
            <v>0</v>
          </cell>
        </row>
        <row r="2381">
          <cell r="T2381">
            <v>0</v>
          </cell>
        </row>
        <row r="2382">
          <cell r="T2382">
            <v>0</v>
          </cell>
        </row>
        <row r="2383">
          <cell r="T2383">
            <v>0</v>
          </cell>
        </row>
        <row r="2384">
          <cell r="T2384">
            <v>0</v>
          </cell>
        </row>
        <row r="2385">
          <cell r="T2385">
            <v>0</v>
          </cell>
        </row>
        <row r="2386">
          <cell r="T2386">
            <v>0</v>
          </cell>
        </row>
        <row r="2387">
          <cell r="T2387">
            <v>0</v>
          </cell>
        </row>
        <row r="2388">
          <cell r="T2388">
            <v>0</v>
          </cell>
        </row>
        <row r="2389">
          <cell r="T2389">
            <v>0</v>
          </cell>
        </row>
        <row r="2390">
          <cell r="T2390">
            <v>0</v>
          </cell>
        </row>
        <row r="2391">
          <cell r="T2391">
            <v>0</v>
          </cell>
        </row>
        <row r="2392">
          <cell r="T2392">
            <v>0</v>
          </cell>
        </row>
        <row r="2393">
          <cell r="T2393">
            <v>0</v>
          </cell>
        </row>
        <row r="2394">
          <cell r="T2394">
            <v>0</v>
          </cell>
        </row>
        <row r="2395">
          <cell r="T2395">
            <v>0</v>
          </cell>
        </row>
        <row r="2396">
          <cell r="T2396">
            <v>0</v>
          </cell>
        </row>
        <row r="2397">
          <cell r="T2397">
            <v>0</v>
          </cell>
        </row>
        <row r="2398">
          <cell r="T2398">
            <v>0</v>
          </cell>
        </row>
        <row r="2399">
          <cell r="T2399">
            <v>0</v>
          </cell>
        </row>
        <row r="2400">
          <cell r="T2400">
            <v>0</v>
          </cell>
        </row>
        <row r="2401">
          <cell r="T2401">
            <v>0</v>
          </cell>
        </row>
        <row r="2402">
          <cell r="T2402">
            <v>0</v>
          </cell>
        </row>
        <row r="2403">
          <cell r="T2403">
            <v>0</v>
          </cell>
        </row>
        <row r="2404">
          <cell r="T2404">
            <v>0</v>
          </cell>
        </row>
        <row r="2405">
          <cell r="T2405">
            <v>0</v>
          </cell>
        </row>
        <row r="2406">
          <cell r="T2406">
            <v>0</v>
          </cell>
        </row>
        <row r="2407">
          <cell r="T2407">
            <v>0</v>
          </cell>
        </row>
        <row r="2408">
          <cell r="T2408">
            <v>0</v>
          </cell>
        </row>
        <row r="2409">
          <cell r="T2409">
            <v>0</v>
          </cell>
        </row>
        <row r="2410">
          <cell r="T2410">
            <v>0</v>
          </cell>
        </row>
        <row r="2411">
          <cell r="T2411">
            <v>0</v>
          </cell>
        </row>
        <row r="2412">
          <cell r="T2412">
            <v>0</v>
          </cell>
        </row>
        <row r="2413">
          <cell r="T2413">
            <v>0</v>
          </cell>
        </row>
        <row r="2414">
          <cell r="T2414">
            <v>0</v>
          </cell>
        </row>
        <row r="2415">
          <cell r="T2415">
            <v>0</v>
          </cell>
        </row>
        <row r="2416">
          <cell r="T2416">
            <v>0</v>
          </cell>
        </row>
        <row r="2417">
          <cell r="T2417">
            <v>0</v>
          </cell>
        </row>
        <row r="2418">
          <cell r="T2418">
            <v>0</v>
          </cell>
        </row>
        <row r="2419">
          <cell r="T2419">
            <v>0</v>
          </cell>
        </row>
        <row r="2420">
          <cell r="T2420">
            <v>0</v>
          </cell>
        </row>
        <row r="2421">
          <cell r="T2421">
            <v>0</v>
          </cell>
        </row>
        <row r="2422">
          <cell r="T2422">
            <v>0</v>
          </cell>
        </row>
        <row r="2423">
          <cell r="T2423">
            <v>0</v>
          </cell>
        </row>
        <row r="2424">
          <cell r="T2424">
            <v>0</v>
          </cell>
        </row>
        <row r="2425">
          <cell r="T2425">
            <v>0</v>
          </cell>
        </row>
        <row r="2426">
          <cell r="T2426">
            <v>0</v>
          </cell>
        </row>
        <row r="2427">
          <cell r="T2427">
            <v>0</v>
          </cell>
        </row>
        <row r="2428">
          <cell r="T2428">
            <v>0</v>
          </cell>
        </row>
        <row r="2429">
          <cell r="T2429">
            <v>0</v>
          </cell>
        </row>
        <row r="2430">
          <cell r="T2430">
            <v>0</v>
          </cell>
        </row>
        <row r="2431">
          <cell r="T2431">
            <v>0</v>
          </cell>
        </row>
        <row r="2432">
          <cell r="T2432">
            <v>0</v>
          </cell>
        </row>
        <row r="2433">
          <cell r="T2433">
            <v>0</v>
          </cell>
        </row>
        <row r="2434">
          <cell r="T2434">
            <v>0</v>
          </cell>
        </row>
        <row r="2435">
          <cell r="T2435">
            <v>0</v>
          </cell>
        </row>
        <row r="2436">
          <cell r="T2436">
            <v>0</v>
          </cell>
        </row>
        <row r="2437">
          <cell r="T2437">
            <v>0</v>
          </cell>
        </row>
        <row r="2438">
          <cell r="T2438">
            <v>0</v>
          </cell>
        </row>
        <row r="2439">
          <cell r="T2439">
            <v>0</v>
          </cell>
        </row>
        <row r="2440">
          <cell r="T2440">
            <v>0</v>
          </cell>
        </row>
        <row r="2441">
          <cell r="T2441">
            <v>0</v>
          </cell>
        </row>
        <row r="2442">
          <cell r="T2442">
            <v>0</v>
          </cell>
        </row>
        <row r="2443">
          <cell r="T2443">
            <v>0</v>
          </cell>
        </row>
        <row r="2444">
          <cell r="T2444">
            <v>0</v>
          </cell>
        </row>
        <row r="2445">
          <cell r="T2445">
            <v>0</v>
          </cell>
        </row>
        <row r="2446">
          <cell r="T2446">
            <v>0</v>
          </cell>
        </row>
        <row r="2447">
          <cell r="T2447">
            <v>0</v>
          </cell>
        </row>
        <row r="2448">
          <cell r="T2448">
            <v>0</v>
          </cell>
        </row>
        <row r="2449">
          <cell r="T2449">
            <v>0</v>
          </cell>
        </row>
        <row r="2450">
          <cell r="T2450">
            <v>0</v>
          </cell>
        </row>
        <row r="2451">
          <cell r="T2451">
            <v>0</v>
          </cell>
        </row>
        <row r="2452">
          <cell r="T2452">
            <v>0</v>
          </cell>
        </row>
        <row r="2453">
          <cell r="T2453">
            <v>0</v>
          </cell>
        </row>
        <row r="2454">
          <cell r="T2454">
            <v>0</v>
          </cell>
        </row>
        <row r="2455">
          <cell r="T2455">
            <v>0</v>
          </cell>
        </row>
        <row r="2456">
          <cell r="T2456">
            <v>0</v>
          </cell>
        </row>
        <row r="2457">
          <cell r="T2457">
            <v>0</v>
          </cell>
        </row>
        <row r="2458">
          <cell r="T2458">
            <v>0</v>
          </cell>
        </row>
        <row r="2459">
          <cell r="T2459">
            <v>0</v>
          </cell>
        </row>
        <row r="2460">
          <cell r="T2460">
            <v>0</v>
          </cell>
        </row>
        <row r="2461">
          <cell r="T2461">
            <v>0</v>
          </cell>
        </row>
        <row r="2462">
          <cell r="T2462">
            <v>0</v>
          </cell>
        </row>
        <row r="2463">
          <cell r="T2463">
            <v>0</v>
          </cell>
        </row>
        <row r="2464">
          <cell r="T2464">
            <v>0</v>
          </cell>
        </row>
        <row r="2465">
          <cell r="T2465">
            <v>0</v>
          </cell>
        </row>
        <row r="2466">
          <cell r="T2466">
            <v>0</v>
          </cell>
        </row>
        <row r="2467">
          <cell r="T2467">
            <v>0</v>
          </cell>
        </row>
        <row r="2468">
          <cell r="T2468">
            <v>0</v>
          </cell>
        </row>
        <row r="2469">
          <cell r="T2469">
            <v>0</v>
          </cell>
        </row>
        <row r="2470">
          <cell r="T2470">
            <v>0</v>
          </cell>
        </row>
        <row r="2471">
          <cell r="T2471">
            <v>0</v>
          </cell>
        </row>
        <row r="2472">
          <cell r="T2472">
            <v>0</v>
          </cell>
        </row>
        <row r="2473">
          <cell r="T2473">
            <v>0</v>
          </cell>
        </row>
        <row r="2474">
          <cell r="T2474">
            <v>0</v>
          </cell>
        </row>
        <row r="2475">
          <cell r="T2475">
            <v>0</v>
          </cell>
        </row>
        <row r="2476">
          <cell r="T2476">
            <v>0</v>
          </cell>
        </row>
        <row r="2477">
          <cell r="T2477">
            <v>0</v>
          </cell>
        </row>
        <row r="2478">
          <cell r="T2478">
            <v>0</v>
          </cell>
        </row>
        <row r="2479">
          <cell r="T2479">
            <v>0</v>
          </cell>
        </row>
        <row r="2480">
          <cell r="T2480">
            <v>0</v>
          </cell>
        </row>
        <row r="2481">
          <cell r="T2481">
            <v>0</v>
          </cell>
        </row>
        <row r="2482">
          <cell r="T2482">
            <v>0</v>
          </cell>
        </row>
        <row r="2483">
          <cell r="T2483">
            <v>0</v>
          </cell>
        </row>
        <row r="2484">
          <cell r="T2484">
            <v>0</v>
          </cell>
        </row>
        <row r="2485">
          <cell r="T2485">
            <v>0</v>
          </cell>
        </row>
        <row r="2486">
          <cell r="T2486">
            <v>0</v>
          </cell>
        </row>
        <row r="2487">
          <cell r="T2487">
            <v>0</v>
          </cell>
        </row>
        <row r="2488">
          <cell r="T2488">
            <v>0</v>
          </cell>
        </row>
        <row r="2489">
          <cell r="T2489">
            <v>0</v>
          </cell>
        </row>
        <row r="2490">
          <cell r="T2490">
            <v>0</v>
          </cell>
        </row>
        <row r="2491">
          <cell r="T2491">
            <v>0</v>
          </cell>
        </row>
        <row r="2492">
          <cell r="T2492">
            <v>0</v>
          </cell>
        </row>
        <row r="2493">
          <cell r="T2493">
            <v>0</v>
          </cell>
        </row>
        <row r="2494">
          <cell r="T2494">
            <v>0</v>
          </cell>
        </row>
        <row r="2495">
          <cell r="T2495">
            <v>0</v>
          </cell>
        </row>
        <row r="2496">
          <cell r="T2496">
            <v>0</v>
          </cell>
        </row>
        <row r="2497">
          <cell r="T2497">
            <v>0</v>
          </cell>
        </row>
        <row r="2498">
          <cell r="T2498">
            <v>0</v>
          </cell>
        </row>
        <row r="2499">
          <cell r="T2499">
            <v>0</v>
          </cell>
        </row>
        <row r="2500">
          <cell r="T2500">
            <v>0</v>
          </cell>
        </row>
        <row r="2501">
          <cell r="T2501">
            <v>0</v>
          </cell>
        </row>
        <row r="2502">
          <cell r="T2502">
            <v>0</v>
          </cell>
        </row>
        <row r="2503">
          <cell r="T2503">
            <v>0</v>
          </cell>
        </row>
        <row r="2504">
          <cell r="T2504">
            <v>0</v>
          </cell>
        </row>
        <row r="2505">
          <cell r="T2505">
            <v>0</v>
          </cell>
        </row>
        <row r="2506">
          <cell r="T2506">
            <v>0</v>
          </cell>
        </row>
        <row r="2507">
          <cell r="T2507">
            <v>0</v>
          </cell>
        </row>
        <row r="2508">
          <cell r="T2508">
            <v>0</v>
          </cell>
        </row>
        <row r="2509">
          <cell r="T2509">
            <v>0</v>
          </cell>
        </row>
        <row r="2510">
          <cell r="T2510">
            <v>0</v>
          </cell>
        </row>
        <row r="2511">
          <cell r="T2511">
            <v>0</v>
          </cell>
        </row>
        <row r="2512">
          <cell r="T2512">
            <v>0</v>
          </cell>
        </row>
        <row r="2513">
          <cell r="T2513">
            <v>0</v>
          </cell>
        </row>
        <row r="2514">
          <cell r="T2514">
            <v>0</v>
          </cell>
        </row>
        <row r="2515">
          <cell r="T2515">
            <v>0</v>
          </cell>
        </row>
        <row r="2516">
          <cell r="T2516">
            <v>0</v>
          </cell>
        </row>
        <row r="2517">
          <cell r="T2517">
            <v>0</v>
          </cell>
        </row>
        <row r="2518">
          <cell r="T2518">
            <v>0</v>
          </cell>
        </row>
        <row r="2519">
          <cell r="T2519">
            <v>0</v>
          </cell>
        </row>
        <row r="2520">
          <cell r="T2520">
            <v>0</v>
          </cell>
        </row>
        <row r="2521">
          <cell r="T2521">
            <v>0</v>
          </cell>
        </row>
        <row r="2522">
          <cell r="T2522">
            <v>0</v>
          </cell>
        </row>
        <row r="2523">
          <cell r="T2523">
            <v>0</v>
          </cell>
        </row>
        <row r="2524">
          <cell r="T2524">
            <v>0</v>
          </cell>
        </row>
        <row r="2525">
          <cell r="T2525">
            <v>0</v>
          </cell>
        </row>
        <row r="2526">
          <cell r="T2526">
            <v>0</v>
          </cell>
        </row>
        <row r="2527">
          <cell r="T2527">
            <v>0</v>
          </cell>
        </row>
        <row r="2528">
          <cell r="T2528">
            <v>0</v>
          </cell>
        </row>
        <row r="2529">
          <cell r="T2529">
            <v>0</v>
          </cell>
        </row>
        <row r="2530">
          <cell r="T2530">
            <v>0</v>
          </cell>
        </row>
        <row r="2531">
          <cell r="T2531">
            <v>0</v>
          </cell>
        </row>
        <row r="2532">
          <cell r="T2532">
            <v>0</v>
          </cell>
        </row>
        <row r="2533">
          <cell r="T2533">
            <v>0</v>
          </cell>
        </row>
        <row r="2534">
          <cell r="T2534">
            <v>0</v>
          </cell>
        </row>
        <row r="2535">
          <cell r="T2535">
            <v>0</v>
          </cell>
        </row>
        <row r="2536">
          <cell r="T2536">
            <v>0</v>
          </cell>
        </row>
        <row r="2537">
          <cell r="T2537">
            <v>0</v>
          </cell>
        </row>
        <row r="2538">
          <cell r="T2538">
            <v>0</v>
          </cell>
        </row>
        <row r="2539">
          <cell r="T2539">
            <v>0</v>
          </cell>
        </row>
        <row r="2540">
          <cell r="T2540">
            <v>0</v>
          </cell>
        </row>
        <row r="2541">
          <cell r="T2541">
            <v>0</v>
          </cell>
        </row>
        <row r="2542">
          <cell r="T2542">
            <v>0</v>
          </cell>
        </row>
        <row r="2543">
          <cell r="T2543">
            <v>0</v>
          </cell>
        </row>
        <row r="2544">
          <cell r="T2544">
            <v>0</v>
          </cell>
        </row>
        <row r="2545">
          <cell r="T2545">
            <v>0</v>
          </cell>
        </row>
        <row r="2546">
          <cell r="T2546">
            <v>0</v>
          </cell>
        </row>
        <row r="2547">
          <cell r="T2547">
            <v>0</v>
          </cell>
        </row>
        <row r="2548">
          <cell r="T2548">
            <v>0</v>
          </cell>
        </row>
        <row r="2549">
          <cell r="T2549">
            <v>0</v>
          </cell>
        </row>
        <row r="2550">
          <cell r="T2550">
            <v>0</v>
          </cell>
        </row>
        <row r="2551">
          <cell r="T2551">
            <v>0</v>
          </cell>
        </row>
        <row r="2552">
          <cell r="T2552">
            <v>0</v>
          </cell>
        </row>
        <row r="2553">
          <cell r="T2553">
            <v>0</v>
          </cell>
        </row>
        <row r="2554">
          <cell r="T2554">
            <v>0</v>
          </cell>
        </row>
        <row r="2555">
          <cell r="T2555">
            <v>0</v>
          </cell>
        </row>
        <row r="2556">
          <cell r="T2556">
            <v>0</v>
          </cell>
        </row>
        <row r="2557">
          <cell r="T2557">
            <v>0</v>
          </cell>
        </row>
        <row r="2558">
          <cell r="T2558">
            <v>0</v>
          </cell>
        </row>
        <row r="2559">
          <cell r="T2559">
            <v>0</v>
          </cell>
        </row>
        <row r="2560">
          <cell r="T2560">
            <v>0</v>
          </cell>
        </row>
        <row r="2561">
          <cell r="T2561">
            <v>0</v>
          </cell>
        </row>
        <row r="2562">
          <cell r="T2562">
            <v>0</v>
          </cell>
        </row>
        <row r="2563">
          <cell r="T2563">
            <v>0</v>
          </cell>
        </row>
        <row r="2564">
          <cell r="T2564">
            <v>0</v>
          </cell>
        </row>
        <row r="2565">
          <cell r="T2565">
            <v>0</v>
          </cell>
        </row>
        <row r="2566">
          <cell r="T2566">
            <v>0</v>
          </cell>
        </row>
        <row r="2567">
          <cell r="T2567">
            <v>0</v>
          </cell>
        </row>
        <row r="2568">
          <cell r="T2568">
            <v>0</v>
          </cell>
        </row>
        <row r="2569">
          <cell r="T2569">
            <v>0</v>
          </cell>
        </row>
        <row r="2570">
          <cell r="T2570">
            <v>0</v>
          </cell>
        </row>
        <row r="2571">
          <cell r="T2571">
            <v>0</v>
          </cell>
        </row>
        <row r="2572">
          <cell r="T2572">
            <v>0</v>
          </cell>
        </row>
        <row r="2573">
          <cell r="T2573">
            <v>0</v>
          </cell>
        </row>
        <row r="2574">
          <cell r="T2574">
            <v>0</v>
          </cell>
        </row>
        <row r="2575">
          <cell r="T2575">
            <v>0</v>
          </cell>
        </row>
        <row r="2576">
          <cell r="T2576">
            <v>0</v>
          </cell>
        </row>
        <row r="2577">
          <cell r="T2577">
            <v>0</v>
          </cell>
        </row>
        <row r="2578">
          <cell r="T2578">
            <v>0</v>
          </cell>
        </row>
        <row r="2579">
          <cell r="T2579">
            <v>0</v>
          </cell>
        </row>
        <row r="2580">
          <cell r="T2580">
            <v>0</v>
          </cell>
        </row>
        <row r="2581">
          <cell r="T2581">
            <v>0</v>
          </cell>
        </row>
        <row r="2582">
          <cell r="T2582">
            <v>0</v>
          </cell>
        </row>
        <row r="2583">
          <cell r="T2583">
            <v>0</v>
          </cell>
        </row>
        <row r="2584">
          <cell r="T2584">
            <v>0</v>
          </cell>
        </row>
        <row r="2585">
          <cell r="T2585">
            <v>0</v>
          </cell>
        </row>
        <row r="2586">
          <cell r="T2586">
            <v>0</v>
          </cell>
        </row>
        <row r="2587">
          <cell r="T2587">
            <v>0</v>
          </cell>
        </row>
        <row r="2588">
          <cell r="T2588">
            <v>0</v>
          </cell>
        </row>
        <row r="2589">
          <cell r="T2589">
            <v>0</v>
          </cell>
        </row>
        <row r="2590">
          <cell r="T2590">
            <v>0</v>
          </cell>
        </row>
        <row r="2591">
          <cell r="T2591">
            <v>0</v>
          </cell>
        </row>
        <row r="2592">
          <cell r="T2592">
            <v>0</v>
          </cell>
        </row>
        <row r="2593">
          <cell r="T2593">
            <v>0</v>
          </cell>
        </row>
        <row r="2594">
          <cell r="T2594">
            <v>0</v>
          </cell>
        </row>
        <row r="2595">
          <cell r="T2595">
            <v>0</v>
          </cell>
        </row>
        <row r="2596">
          <cell r="T2596">
            <v>0</v>
          </cell>
        </row>
        <row r="2597">
          <cell r="T2597">
            <v>0</v>
          </cell>
        </row>
        <row r="2598">
          <cell r="T2598">
            <v>0</v>
          </cell>
        </row>
        <row r="2599">
          <cell r="T2599">
            <v>0</v>
          </cell>
        </row>
        <row r="2600">
          <cell r="T2600">
            <v>0</v>
          </cell>
        </row>
        <row r="2601">
          <cell r="T2601">
            <v>0</v>
          </cell>
        </row>
        <row r="2602">
          <cell r="T2602">
            <v>0</v>
          </cell>
        </row>
        <row r="2603">
          <cell r="T2603">
            <v>0</v>
          </cell>
        </row>
        <row r="2604">
          <cell r="T2604">
            <v>0</v>
          </cell>
        </row>
        <row r="2605">
          <cell r="T2605">
            <v>0</v>
          </cell>
        </row>
        <row r="2606">
          <cell r="T2606">
            <v>0</v>
          </cell>
        </row>
        <row r="2607">
          <cell r="T2607">
            <v>0</v>
          </cell>
        </row>
        <row r="2608">
          <cell r="T2608">
            <v>0</v>
          </cell>
        </row>
        <row r="2609">
          <cell r="T2609">
            <v>0</v>
          </cell>
        </row>
        <row r="2610">
          <cell r="T2610">
            <v>0</v>
          </cell>
        </row>
        <row r="2611">
          <cell r="T2611">
            <v>0</v>
          </cell>
        </row>
        <row r="2612">
          <cell r="T2612">
            <v>0</v>
          </cell>
        </row>
        <row r="2613">
          <cell r="T2613">
            <v>0</v>
          </cell>
        </row>
        <row r="2614">
          <cell r="T2614">
            <v>0</v>
          </cell>
        </row>
        <row r="2615">
          <cell r="T2615">
            <v>0</v>
          </cell>
        </row>
        <row r="2616">
          <cell r="T2616">
            <v>0</v>
          </cell>
        </row>
        <row r="2617">
          <cell r="T2617">
            <v>0</v>
          </cell>
        </row>
        <row r="2618">
          <cell r="T2618">
            <v>0</v>
          </cell>
        </row>
        <row r="2619">
          <cell r="T2619">
            <v>0</v>
          </cell>
        </row>
        <row r="2620">
          <cell r="T2620">
            <v>0</v>
          </cell>
        </row>
        <row r="2621">
          <cell r="T2621">
            <v>0</v>
          </cell>
        </row>
        <row r="2622">
          <cell r="T2622">
            <v>0</v>
          </cell>
        </row>
        <row r="2623">
          <cell r="T2623">
            <v>0</v>
          </cell>
        </row>
        <row r="2624">
          <cell r="T2624">
            <v>0</v>
          </cell>
        </row>
        <row r="2625">
          <cell r="T2625">
            <v>0</v>
          </cell>
        </row>
        <row r="2626">
          <cell r="T2626">
            <v>0</v>
          </cell>
        </row>
        <row r="2627">
          <cell r="T2627">
            <v>0</v>
          </cell>
        </row>
        <row r="2628">
          <cell r="T2628">
            <v>0</v>
          </cell>
        </row>
        <row r="2629">
          <cell r="T2629">
            <v>0</v>
          </cell>
        </row>
        <row r="2630">
          <cell r="T2630">
            <v>0</v>
          </cell>
        </row>
        <row r="2631">
          <cell r="T2631">
            <v>0</v>
          </cell>
        </row>
        <row r="2632">
          <cell r="T2632">
            <v>0</v>
          </cell>
        </row>
        <row r="2633">
          <cell r="T2633">
            <v>0</v>
          </cell>
        </row>
        <row r="2634">
          <cell r="T2634">
            <v>0</v>
          </cell>
        </row>
        <row r="2635">
          <cell r="T2635">
            <v>0</v>
          </cell>
        </row>
        <row r="2636">
          <cell r="T2636">
            <v>0</v>
          </cell>
        </row>
        <row r="2637">
          <cell r="T2637">
            <v>0</v>
          </cell>
        </row>
        <row r="2638">
          <cell r="T2638">
            <v>0</v>
          </cell>
        </row>
        <row r="2639">
          <cell r="T2639">
            <v>0</v>
          </cell>
        </row>
        <row r="2640">
          <cell r="T2640">
            <v>0</v>
          </cell>
        </row>
        <row r="2641">
          <cell r="T2641">
            <v>0</v>
          </cell>
        </row>
        <row r="2642">
          <cell r="T2642">
            <v>0</v>
          </cell>
        </row>
        <row r="2643">
          <cell r="T2643">
            <v>0</v>
          </cell>
        </row>
        <row r="2644">
          <cell r="T2644">
            <v>0</v>
          </cell>
        </row>
        <row r="2645">
          <cell r="T2645">
            <v>0</v>
          </cell>
        </row>
        <row r="2646">
          <cell r="T2646">
            <v>0</v>
          </cell>
        </row>
        <row r="2647">
          <cell r="T2647">
            <v>0</v>
          </cell>
        </row>
        <row r="2648">
          <cell r="T2648">
            <v>0</v>
          </cell>
        </row>
        <row r="2649">
          <cell r="T2649">
            <v>0</v>
          </cell>
        </row>
        <row r="2650">
          <cell r="T2650">
            <v>0</v>
          </cell>
        </row>
        <row r="2651">
          <cell r="T2651">
            <v>0</v>
          </cell>
        </row>
        <row r="2652">
          <cell r="T2652">
            <v>0</v>
          </cell>
        </row>
        <row r="2653">
          <cell r="T2653">
            <v>0</v>
          </cell>
        </row>
        <row r="2654">
          <cell r="T2654">
            <v>0</v>
          </cell>
        </row>
        <row r="2655">
          <cell r="T2655">
            <v>0</v>
          </cell>
        </row>
        <row r="2656">
          <cell r="T2656">
            <v>0</v>
          </cell>
        </row>
        <row r="2657">
          <cell r="T2657">
            <v>0</v>
          </cell>
        </row>
        <row r="2658">
          <cell r="T2658">
            <v>0</v>
          </cell>
        </row>
        <row r="2659">
          <cell r="T2659">
            <v>0</v>
          </cell>
        </row>
        <row r="2660">
          <cell r="T2660">
            <v>0</v>
          </cell>
        </row>
        <row r="2661">
          <cell r="T2661">
            <v>0</v>
          </cell>
        </row>
        <row r="2662">
          <cell r="T2662">
            <v>0</v>
          </cell>
        </row>
        <row r="2663">
          <cell r="T2663">
            <v>0</v>
          </cell>
        </row>
        <row r="2664">
          <cell r="T2664">
            <v>0</v>
          </cell>
        </row>
        <row r="2665">
          <cell r="T2665">
            <v>0</v>
          </cell>
        </row>
        <row r="2666">
          <cell r="T2666">
            <v>0</v>
          </cell>
        </row>
        <row r="2667">
          <cell r="T2667">
            <v>0</v>
          </cell>
        </row>
        <row r="2668">
          <cell r="T2668">
            <v>0</v>
          </cell>
        </row>
        <row r="2669">
          <cell r="T2669">
            <v>0</v>
          </cell>
        </row>
        <row r="2670">
          <cell r="T2670">
            <v>0</v>
          </cell>
        </row>
        <row r="2671">
          <cell r="T2671">
            <v>0</v>
          </cell>
        </row>
        <row r="2672">
          <cell r="T2672">
            <v>0</v>
          </cell>
        </row>
        <row r="2673">
          <cell r="T2673">
            <v>0</v>
          </cell>
        </row>
        <row r="2674">
          <cell r="T2674">
            <v>0</v>
          </cell>
        </row>
        <row r="2675">
          <cell r="T2675">
            <v>0</v>
          </cell>
        </row>
        <row r="2676">
          <cell r="T2676">
            <v>0</v>
          </cell>
        </row>
        <row r="2677">
          <cell r="T2677">
            <v>0</v>
          </cell>
        </row>
        <row r="2678">
          <cell r="T2678">
            <v>0</v>
          </cell>
        </row>
        <row r="2679">
          <cell r="T2679">
            <v>0</v>
          </cell>
        </row>
        <row r="2680">
          <cell r="T2680">
            <v>0</v>
          </cell>
        </row>
        <row r="2681">
          <cell r="T2681">
            <v>0</v>
          </cell>
        </row>
        <row r="2682">
          <cell r="T2682">
            <v>0</v>
          </cell>
        </row>
        <row r="2683">
          <cell r="T2683">
            <v>0</v>
          </cell>
        </row>
        <row r="2684">
          <cell r="T2684">
            <v>0</v>
          </cell>
        </row>
        <row r="2685">
          <cell r="T2685">
            <v>0</v>
          </cell>
        </row>
        <row r="2686">
          <cell r="T2686">
            <v>0</v>
          </cell>
        </row>
        <row r="2687">
          <cell r="T2687">
            <v>0</v>
          </cell>
        </row>
        <row r="2688">
          <cell r="T2688">
            <v>0</v>
          </cell>
        </row>
        <row r="2689">
          <cell r="T2689">
            <v>0</v>
          </cell>
        </row>
        <row r="2690">
          <cell r="T2690">
            <v>0</v>
          </cell>
        </row>
        <row r="2691">
          <cell r="T2691">
            <v>0</v>
          </cell>
        </row>
        <row r="2692">
          <cell r="T2692">
            <v>0</v>
          </cell>
        </row>
        <row r="2693">
          <cell r="T2693">
            <v>0</v>
          </cell>
        </row>
        <row r="2694">
          <cell r="T2694">
            <v>0</v>
          </cell>
        </row>
        <row r="2695">
          <cell r="T2695">
            <v>0</v>
          </cell>
        </row>
        <row r="2696">
          <cell r="T2696">
            <v>0</v>
          </cell>
        </row>
        <row r="2697">
          <cell r="T2697">
            <v>0</v>
          </cell>
        </row>
        <row r="2698">
          <cell r="T2698">
            <v>0</v>
          </cell>
        </row>
        <row r="2699">
          <cell r="T2699">
            <v>0</v>
          </cell>
        </row>
        <row r="2700">
          <cell r="T2700">
            <v>0</v>
          </cell>
        </row>
        <row r="2701">
          <cell r="T2701">
            <v>0</v>
          </cell>
        </row>
        <row r="2702">
          <cell r="T2702">
            <v>0</v>
          </cell>
        </row>
        <row r="2703">
          <cell r="T2703">
            <v>0</v>
          </cell>
        </row>
        <row r="2704">
          <cell r="T2704">
            <v>0</v>
          </cell>
        </row>
        <row r="2705">
          <cell r="T2705">
            <v>0</v>
          </cell>
        </row>
        <row r="2706">
          <cell r="T2706">
            <v>0</v>
          </cell>
        </row>
        <row r="2707">
          <cell r="T2707">
            <v>0</v>
          </cell>
        </row>
        <row r="2708">
          <cell r="T2708">
            <v>0</v>
          </cell>
        </row>
        <row r="2709">
          <cell r="T2709">
            <v>0</v>
          </cell>
        </row>
        <row r="2710">
          <cell r="T2710">
            <v>0</v>
          </cell>
        </row>
        <row r="2711">
          <cell r="T2711">
            <v>0</v>
          </cell>
        </row>
        <row r="2712">
          <cell r="T2712">
            <v>0</v>
          </cell>
        </row>
        <row r="2713">
          <cell r="T2713">
            <v>0</v>
          </cell>
        </row>
        <row r="2714">
          <cell r="T2714">
            <v>0</v>
          </cell>
        </row>
        <row r="2715">
          <cell r="T2715">
            <v>0</v>
          </cell>
        </row>
        <row r="2716">
          <cell r="T2716">
            <v>0</v>
          </cell>
        </row>
        <row r="2717">
          <cell r="T2717">
            <v>0</v>
          </cell>
        </row>
        <row r="2718">
          <cell r="T2718">
            <v>0</v>
          </cell>
        </row>
        <row r="2719">
          <cell r="T2719">
            <v>0</v>
          </cell>
        </row>
        <row r="2720">
          <cell r="T2720">
            <v>0</v>
          </cell>
        </row>
        <row r="2721">
          <cell r="T2721">
            <v>0</v>
          </cell>
        </row>
        <row r="2722">
          <cell r="T2722">
            <v>0</v>
          </cell>
        </row>
        <row r="2723">
          <cell r="T2723">
            <v>0</v>
          </cell>
        </row>
        <row r="2724">
          <cell r="T2724">
            <v>0</v>
          </cell>
        </row>
        <row r="2725">
          <cell r="T2725">
            <v>0</v>
          </cell>
        </row>
        <row r="2726">
          <cell r="T2726">
            <v>0</v>
          </cell>
        </row>
        <row r="2727">
          <cell r="T2727">
            <v>0</v>
          </cell>
        </row>
        <row r="2728">
          <cell r="T2728">
            <v>0</v>
          </cell>
        </row>
        <row r="2729">
          <cell r="T2729">
            <v>0</v>
          </cell>
        </row>
        <row r="2730">
          <cell r="T2730">
            <v>0</v>
          </cell>
        </row>
        <row r="2731">
          <cell r="T2731">
            <v>0</v>
          </cell>
        </row>
        <row r="2732">
          <cell r="T2732">
            <v>0</v>
          </cell>
        </row>
        <row r="2733">
          <cell r="T2733">
            <v>0</v>
          </cell>
        </row>
        <row r="2734">
          <cell r="T2734">
            <v>0</v>
          </cell>
        </row>
        <row r="2735">
          <cell r="T2735">
            <v>0</v>
          </cell>
        </row>
        <row r="2736">
          <cell r="T2736">
            <v>0</v>
          </cell>
        </row>
        <row r="2737">
          <cell r="T2737">
            <v>0</v>
          </cell>
        </row>
        <row r="2738">
          <cell r="T2738">
            <v>0</v>
          </cell>
        </row>
        <row r="2739">
          <cell r="T2739">
            <v>0</v>
          </cell>
        </row>
        <row r="2740">
          <cell r="T2740">
            <v>0</v>
          </cell>
        </row>
        <row r="2741">
          <cell r="T2741">
            <v>0</v>
          </cell>
        </row>
        <row r="2742">
          <cell r="T2742">
            <v>0</v>
          </cell>
        </row>
        <row r="2743">
          <cell r="T2743">
            <v>0</v>
          </cell>
        </row>
        <row r="2744">
          <cell r="T2744">
            <v>0</v>
          </cell>
        </row>
        <row r="2745">
          <cell r="T2745">
            <v>0</v>
          </cell>
        </row>
        <row r="2746">
          <cell r="T2746">
            <v>0</v>
          </cell>
        </row>
        <row r="2747">
          <cell r="T2747">
            <v>0</v>
          </cell>
        </row>
        <row r="2748">
          <cell r="T2748">
            <v>0</v>
          </cell>
        </row>
        <row r="2749">
          <cell r="T2749">
            <v>0</v>
          </cell>
        </row>
        <row r="2750">
          <cell r="T2750">
            <v>0</v>
          </cell>
        </row>
        <row r="2751">
          <cell r="T2751">
            <v>0</v>
          </cell>
        </row>
        <row r="2752">
          <cell r="T2752">
            <v>0</v>
          </cell>
        </row>
        <row r="2753">
          <cell r="T2753">
            <v>0</v>
          </cell>
        </row>
        <row r="2754">
          <cell r="T2754">
            <v>0</v>
          </cell>
        </row>
        <row r="2755">
          <cell r="T2755">
            <v>0</v>
          </cell>
        </row>
        <row r="2756">
          <cell r="T2756">
            <v>0</v>
          </cell>
        </row>
        <row r="2757">
          <cell r="T2757">
            <v>0</v>
          </cell>
        </row>
        <row r="2758">
          <cell r="T2758">
            <v>0</v>
          </cell>
        </row>
        <row r="2759">
          <cell r="T2759">
            <v>0</v>
          </cell>
        </row>
        <row r="2760">
          <cell r="T2760">
            <v>0</v>
          </cell>
        </row>
        <row r="2761">
          <cell r="T2761">
            <v>0</v>
          </cell>
        </row>
        <row r="2762">
          <cell r="T2762">
            <v>0</v>
          </cell>
        </row>
        <row r="2763">
          <cell r="T2763">
            <v>0</v>
          </cell>
        </row>
        <row r="2764">
          <cell r="T2764">
            <v>0</v>
          </cell>
        </row>
        <row r="2765">
          <cell r="T2765">
            <v>0</v>
          </cell>
        </row>
        <row r="2766">
          <cell r="T2766">
            <v>0</v>
          </cell>
        </row>
        <row r="2767">
          <cell r="T2767">
            <v>0</v>
          </cell>
        </row>
        <row r="2768">
          <cell r="T2768">
            <v>0</v>
          </cell>
        </row>
        <row r="2769">
          <cell r="T2769">
            <v>0</v>
          </cell>
        </row>
        <row r="2770">
          <cell r="T2770">
            <v>0</v>
          </cell>
        </row>
        <row r="2771">
          <cell r="T2771">
            <v>0</v>
          </cell>
        </row>
        <row r="2772">
          <cell r="T2772">
            <v>0</v>
          </cell>
        </row>
        <row r="2773">
          <cell r="T2773">
            <v>0</v>
          </cell>
        </row>
        <row r="2774">
          <cell r="T2774">
            <v>0</v>
          </cell>
        </row>
        <row r="2775">
          <cell r="T2775">
            <v>0</v>
          </cell>
        </row>
        <row r="2776">
          <cell r="T2776">
            <v>0</v>
          </cell>
        </row>
        <row r="2777">
          <cell r="T2777">
            <v>0</v>
          </cell>
        </row>
        <row r="2778">
          <cell r="T2778">
            <v>0</v>
          </cell>
        </row>
        <row r="2779">
          <cell r="T2779">
            <v>0</v>
          </cell>
        </row>
        <row r="2780">
          <cell r="T2780">
            <v>0</v>
          </cell>
        </row>
        <row r="2781">
          <cell r="T2781">
            <v>0</v>
          </cell>
        </row>
        <row r="2782">
          <cell r="T2782">
            <v>0</v>
          </cell>
        </row>
        <row r="2783">
          <cell r="T2783">
            <v>0</v>
          </cell>
        </row>
        <row r="2784">
          <cell r="T2784">
            <v>0</v>
          </cell>
        </row>
        <row r="2785">
          <cell r="T2785">
            <v>0</v>
          </cell>
        </row>
        <row r="2786">
          <cell r="T2786">
            <v>0</v>
          </cell>
        </row>
        <row r="2787">
          <cell r="T2787">
            <v>0</v>
          </cell>
        </row>
        <row r="2788">
          <cell r="T2788">
            <v>0</v>
          </cell>
        </row>
        <row r="2789">
          <cell r="T2789">
            <v>0</v>
          </cell>
        </row>
        <row r="2790">
          <cell r="T2790">
            <v>0</v>
          </cell>
        </row>
        <row r="2791">
          <cell r="T2791">
            <v>0</v>
          </cell>
        </row>
        <row r="2792">
          <cell r="T2792">
            <v>0</v>
          </cell>
        </row>
        <row r="2793">
          <cell r="T2793">
            <v>0</v>
          </cell>
        </row>
        <row r="2794">
          <cell r="T2794">
            <v>0</v>
          </cell>
        </row>
        <row r="2795">
          <cell r="T2795">
            <v>0</v>
          </cell>
        </row>
        <row r="2796">
          <cell r="T2796">
            <v>0</v>
          </cell>
        </row>
        <row r="2797">
          <cell r="T2797">
            <v>0</v>
          </cell>
        </row>
        <row r="2798">
          <cell r="T2798">
            <v>0</v>
          </cell>
        </row>
        <row r="2799">
          <cell r="T2799">
            <v>0</v>
          </cell>
        </row>
        <row r="2800">
          <cell r="T2800">
            <v>0</v>
          </cell>
        </row>
        <row r="2801">
          <cell r="T2801">
            <v>0</v>
          </cell>
        </row>
        <row r="2802">
          <cell r="T2802">
            <v>0</v>
          </cell>
        </row>
        <row r="2803">
          <cell r="T2803">
            <v>0</v>
          </cell>
        </row>
        <row r="2804">
          <cell r="T2804">
            <v>0</v>
          </cell>
        </row>
        <row r="2805">
          <cell r="T2805">
            <v>0</v>
          </cell>
        </row>
        <row r="2806">
          <cell r="T2806">
            <v>0</v>
          </cell>
        </row>
        <row r="2807">
          <cell r="T2807">
            <v>0</v>
          </cell>
        </row>
        <row r="2808">
          <cell r="T2808">
            <v>0</v>
          </cell>
        </row>
        <row r="2809">
          <cell r="T2809">
            <v>0</v>
          </cell>
        </row>
        <row r="2810">
          <cell r="T2810">
            <v>0</v>
          </cell>
        </row>
        <row r="2811">
          <cell r="T2811">
            <v>0</v>
          </cell>
        </row>
        <row r="2812">
          <cell r="T2812">
            <v>0</v>
          </cell>
        </row>
        <row r="2813">
          <cell r="T2813">
            <v>0</v>
          </cell>
        </row>
        <row r="2814">
          <cell r="T2814">
            <v>0</v>
          </cell>
        </row>
        <row r="2815">
          <cell r="T2815">
            <v>0</v>
          </cell>
        </row>
        <row r="2816">
          <cell r="T2816">
            <v>0</v>
          </cell>
        </row>
        <row r="2817">
          <cell r="T2817">
            <v>0</v>
          </cell>
        </row>
        <row r="2818">
          <cell r="T2818">
            <v>0</v>
          </cell>
        </row>
        <row r="2819">
          <cell r="T2819">
            <v>0</v>
          </cell>
        </row>
        <row r="2820">
          <cell r="T2820">
            <v>0</v>
          </cell>
        </row>
        <row r="2821">
          <cell r="T2821">
            <v>0</v>
          </cell>
        </row>
        <row r="2822">
          <cell r="T2822">
            <v>0</v>
          </cell>
        </row>
        <row r="2823">
          <cell r="T2823">
            <v>0</v>
          </cell>
        </row>
        <row r="2824">
          <cell r="T2824">
            <v>0</v>
          </cell>
        </row>
        <row r="2825">
          <cell r="T2825">
            <v>0</v>
          </cell>
        </row>
        <row r="2826">
          <cell r="T2826">
            <v>0</v>
          </cell>
        </row>
        <row r="2827">
          <cell r="T2827">
            <v>0</v>
          </cell>
        </row>
        <row r="2828">
          <cell r="T2828">
            <v>0</v>
          </cell>
        </row>
        <row r="2829">
          <cell r="T2829">
            <v>0</v>
          </cell>
        </row>
        <row r="2830">
          <cell r="T2830">
            <v>0</v>
          </cell>
        </row>
        <row r="2831">
          <cell r="T2831">
            <v>0</v>
          </cell>
        </row>
        <row r="2832">
          <cell r="T2832">
            <v>0</v>
          </cell>
        </row>
        <row r="2833">
          <cell r="T2833">
            <v>0</v>
          </cell>
        </row>
        <row r="2834">
          <cell r="T2834">
            <v>0</v>
          </cell>
        </row>
        <row r="2835">
          <cell r="T2835">
            <v>0</v>
          </cell>
        </row>
        <row r="2836">
          <cell r="T2836">
            <v>0</v>
          </cell>
        </row>
        <row r="2837">
          <cell r="T2837">
            <v>0</v>
          </cell>
        </row>
        <row r="2838">
          <cell r="T2838">
            <v>0</v>
          </cell>
        </row>
        <row r="2839">
          <cell r="T2839">
            <v>0</v>
          </cell>
        </row>
        <row r="2840">
          <cell r="T2840">
            <v>0</v>
          </cell>
        </row>
        <row r="2841">
          <cell r="T2841">
            <v>0</v>
          </cell>
        </row>
        <row r="2842">
          <cell r="T2842">
            <v>0</v>
          </cell>
        </row>
        <row r="2843">
          <cell r="T2843">
            <v>0</v>
          </cell>
        </row>
        <row r="2844">
          <cell r="T2844">
            <v>0</v>
          </cell>
        </row>
        <row r="2845">
          <cell r="T2845">
            <v>0</v>
          </cell>
        </row>
        <row r="2846">
          <cell r="T2846">
            <v>0</v>
          </cell>
        </row>
        <row r="2847">
          <cell r="T2847">
            <v>0</v>
          </cell>
        </row>
        <row r="2848">
          <cell r="T2848">
            <v>0</v>
          </cell>
        </row>
        <row r="2849">
          <cell r="T2849">
            <v>0</v>
          </cell>
        </row>
        <row r="2850">
          <cell r="T2850">
            <v>0</v>
          </cell>
        </row>
        <row r="2851">
          <cell r="T2851">
            <v>0</v>
          </cell>
        </row>
        <row r="2852">
          <cell r="T2852">
            <v>0</v>
          </cell>
        </row>
        <row r="2853">
          <cell r="T2853">
            <v>0</v>
          </cell>
        </row>
        <row r="2854">
          <cell r="T2854">
            <v>0</v>
          </cell>
        </row>
        <row r="2855">
          <cell r="T2855">
            <v>0</v>
          </cell>
        </row>
        <row r="2856">
          <cell r="T2856">
            <v>0</v>
          </cell>
        </row>
        <row r="2857">
          <cell r="T2857">
            <v>0</v>
          </cell>
        </row>
        <row r="2858">
          <cell r="T2858">
            <v>0</v>
          </cell>
        </row>
        <row r="2859">
          <cell r="T2859">
            <v>0</v>
          </cell>
        </row>
        <row r="2860">
          <cell r="T2860">
            <v>0</v>
          </cell>
        </row>
        <row r="2861">
          <cell r="T2861">
            <v>0</v>
          </cell>
        </row>
        <row r="2862">
          <cell r="T2862">
            <v>0</v>
          </cell>
        </row>
        <row r="2863">
          <cell r="T2863">
            <v>0</v>
          </cell>
        </row>
        <row r="2864">
          <cell r="T2864">
            <v>0</v>
          </cell>
        </row>
        <row r="2865">
          <cell r="T2865">
            <v>0</v>
          </cell>
        </row>
        <row r="2866">
          <cell r="T2866">
            <v>0</v>
          </cell>
        </row>
        <row r="2867">
          <cell r="T2867">
            <v>0</v>
          </cell>
        </row>
        <row r="2868">
          <cell r="T2868">
            <v>0</v>
          </cell>
        </row>
        <row r="2869">
          <cell r="T2869">
            <v>0</v>
          </cell>
        </row>
        <row r="2870">
          <cell r="T2870">
            <v>0</v>
          </cell>
        </row>
        <row r="2871">
          <cell r="T2871">
            <v>0</v>
          </cell>
        </row>
        <row r="2872">
          <cell r="T2872">
            <v>0</v>
          </cell>
        </row>
        <row r="2873">
          <cell r="T2873">
            <v>0</v>
          </cell>
        </row>
        <row r="2874">
          <cell r="T2874">
            <v>0</v>
          </cell>
        </row>
        <row r="2875">
          <cell r="T2875">
            <v>0</v>
          </cell>
        </row>
        <row r="2876">
          <cell r="T2876">
            <v>0</v>
          </cell>
        </row>
        <row r="2877">
          <cell r="T2877">
            <v>0</v>
          </cell>
        </row>
        <row r="2878">
          <cell r="T2878">
            <v>0</v>
          </cell>
        </row>
        <row r="2879">
          <cell r="T2879">
            <v>0</v>
          </cell>
        </row>
        <row r="2880">
          <cell r="T2880">
            <v>0</v>
          </cell>
        </row>
        <row r="2881">
          <cell r="T2881">
            <v>0</v>
          </cell>
        </row>
        <row r="2882">
          <cell r="T2882">
            <v>0</v>
          </cell>
        </row>
        <row r="2883">
          <cell r="T2883">
            <v>0</v>
          </cell>
        </row>
        <row r="2884">
          <cell r="T2884">
            <v>0</v>
          </cell>
        </row>
        <row r="2885">
          <cell r="T2885">
            <v>0</v>
          </cell>
        </row>
        <row r="2886">
          <cell r="T2886">
            <v>0</v>
          </cell>
        </row>
        <row r="2887">
          <cell r="T2887">
            <v>0</v>
          </cell>
        </row>
        <row r="2888">
          <cell r="T2888">
            <v>0</v>
          </cell>
        </row>
        <row r="2889">
          <cell r="T2889">
            <v>0</v>
          </cell>
        </row>
        <row r="2890">
          <cell r="T2890">
            <v>0</v>
          </cell>
        </row>
        <row r="2891">
          <cell r="T2891">
            <v>0</v>
          </cell>
        </row>
        <row r="2892">
          <cell r="T2892">
            <v>0</v>
          </cell>
        </row>
        <row r="2893">
          <cell r="T2893">
            <v>0</v>
          </cell>
        </row>
        <row r="2894">
          <cell r="T2894">
            <v>0</v>
          </cell>
        </row>
        <row r="2895">
          <cell r="T2895">
            <v>0</v>
          </cell>
        </row>
        <row r="2896">
          <cell r="T2896">
            <v>0</v>
          </cell>
        </row>
        <row r="2897">
          <cell r="T2897">
            <v>0</v>
          </cell>
        </row>
        <row r="2898">
          <cell r="T2898">
            <v>0</v>
          </cell>
        </row>
        <row r="2899">
          <cell r="T2899">
            <v>0</v>
          </cell>
        </row>
        <row r="2900">
          <cell r="T2900">
            <v>0</v>
          </cell>
        </row>
        <row r="2901">
          <cell r="T2901">
            <v>0</v>
          </cell>
        </row>
        <row r="2902">
          <cell r="T2902">
            <v>0</v>
          </cell>
        </row>
        <row r="2903">
          <cell r="T2903">
            <v>0</v>
          </cell>
        </row>
        <row r="2904">
          <cell r="T2904">
            <v>0</v>
          </cell>
        </row>
        <row r="2905">
          <cell r="T2905">
            <v>0</v>
          </cell>
        </row>
        <row r="2906">
          <cell r="T2906">
            <v>0</v>
          </cell>
        </row>
        <row r="2907">
          <cell r="T2907">
            <v>0</v>
          </cell>
        </row>
        <row r="2908">
          <cell r="T2908">
            <v>0</v>
          </cell>
        </row>
        <row r="2909">
          <cell r="T2909">
            <v>0</v>
          </cell>
        </row>
        <row r="2910">
          <cell r="T2910">
            <v>0</v>
          </cell>
        </row>
        <row r="2911">
          <cell r="T2911">
            <v>0</v>
          </cell>
        </row>
        <row r="2912">
          <cell r="T2912">
            <v>0</v>
          </cell>
        </row>
        <row r="2913">
          <cell r="T2913">
            <v>0</v>
          </cell>
        </row>
        <row r="2914">
          <cell r="T2914">
            <v>0</v>
          </cell>
        </row>
        <row r="2915">
          <cell r="T2915">
            <v>0</v>
          </cell>
        </row>
        <row r="2916">
          <cell r="T2916">
            <v>0</v>
          </cell>
        </row>
        <row r="2917">
          <cell r="T2917">
            <v>0</v>
          </cell>
        </row>
        <row r="2918">
          <cell r="T2918">
            <v>0</v>
          </cell>
        </row>
        <row r="2919">
          <cell r="T2919">
            <v>0</v>
          </cell>
        </row>
        <row r="2920">
          <cell r="T2920">
            <v>0</v>
          </cell>
        </row>
        <row r="2921">
          <cell r="T2921">
            <v>0</v>
          </cell>
        </row>
        <row r="2922">
          <cell r="T2922">
            <v>0</v>
          </cell>
        </row>
        <row r="2923">
          <cell r="T2923">
            <v>0</v>
          </cell>
        </row>
        <row r="2924">
          <cell r="T2924">
            <v>0</v>
          </cell>
        </row>
        <row r="2925">
          <cell r="T2925">
            <v>0</v>
          </cell>
        </row>
        <row r="2926">
          <cell r="T2926">
            <v>0</v>
          </cell>
        </row>
        <row r="2927">
          <cell r="T2927">
            <v>0</v>
          </cell>
        </row>
        <row r="2928">
          <cell r="T2928">
            <v>0</v>
          </cell>
        </row>
        <row r="2929">
          <cell r="T2929">
            <v>0</v>
          </cell>
        </row>
        <row r="2930">
          <cell r="T2930">
            <v>0</v>
          </cell>
        </row>
        <row r="2931">
          <cell r="T2931">
            <v>0</v>
          </cell>
        </row>
        <row r="2932">
          <cell r="T2932">
            <v>0</v>
          </cell>
        </row>
        <row r="2933">
          <cell r="T2933">
            <v>0</v>
          </cell>
        </row>
        <row r="2934">
          <cell r="T2934">
            <v>0</v>
          </cell>
        </row>
        <row r="2935">
          <cell r="T2935">
            <v>0</v>
          </cell>
        </row>
        <row r="2936">
          <cell r="T2936">
            <v>0</v>
          </cell>
        </row>
        <row r="2937">
          <cell r="T2937">
            <v>0</v>
          </cell>
        </row>
        <row r="2938">
          <cell r="T2938">
            <v>0</v>
          </cell>
        </row>
        <row r="2939">
          <cell r="T2939">
            <v>0</v>
          </cell>
        </row>
        <row r="2940">
          <cell r="T2940">
            <v>0</v>
          </cell>
        </row>
        <row r="2941">
          <cell r="T2941">
            <v>0</v>
          </cell>
        </row>
        <row r="2942">
          <cell r="T2942">
            <v>0</v>
          </cell>
        </row>
        <row r="2943">
          <cell r="T2943">
            <v>0</v>
          </cell>
        </row>
        <row r="2944">
          <cell r="T2944">
            <v>0</v>
          </cell>
        </row>
        <row r="2945">
          <cell r="T2945">
            <v>0</v>
          </cell>
        </row>
        <row r="2946">
          <cell r="T2946">
            <v>0</v>
          </cell>
        </row>
        <row r="2947">
          <cell r="T2947">
            <v>0</v>
          </cell>
        </row>
        <row r="2948">
          <cell r="T2948">
            <v>0</v>
          </cell>
        </row>
        <row r="2949">
          <cell r="T2949">
            <v>0</v>
          </cell>
        </row>
        <row r="2950">
          <cell r="T2950">
            <v>0</v>
          </cell>
        </row>
        <row r="2951">
          <cell r="T2951">
            <v>0</v>
          </cell>
        </row>
        <row r="2952">
          <cell r="T2952">
            <v>0</v>
          </cell>
        </row>
        <row r="2953">
          <cell r="T2953">
            <v>0</v>
          </cell>
        </row>
        <row r="2954">
          <cell r="T2954">
            <v>0</v>
          </cell>
        </row>
        <row r="2955">
          <cell r="T2955">
            <v>0</v>
          </cell>
        </row>
        <row r="2956">
          <cell r="T2956">
            <v>0</v>
          </cell>
        </row>
        <row r="2957">
          <cell r="T2957">
            <v>0</v>
          </cell>
        </row>
        <row r="2958">
          <cell r="T2958">
            <v>0</v>
          </cell>
        </row>
        <row r="2959">
          <cell r="T2959">
            <v>0</v>
          </cell>
        </row>
        <row r="2960">
          <cell r="T2960">
            <v>0</v>
          </cell>
        </row>
        <row r="2961">
          <cell r="T2961">
            <v>0</v>
          </cell>
        </row>
        <row r="2962">
          <cell r="T2962">
            <v>0</v>
          </cell>
        </row>
        <row r="2963">
          <cell r="T2963">
            <v>0</v>
          </cell>
        </row>
        <row r="2964">
          <cell r="T2964">
            <v>0</v>
          </cell>
        </row>
        <row r="2965">
          <cell r="T2965">
            <v>0</v>
          </cell>
        </row>
        <row r="2966">
          <cell r="T2966">
            <v>0</v>
          </cell>
        </row>
        <row r="2967">
          <cell r="T2967">
            <v>0</v>
          </cell>
        </row>
        <row r="2968">
          <cell r="T2968">
            <v>0</v>
          </cell>
        </row>
        <row r="2969">
          <cell r="T2969">
            <v>0</v>
          </cell>
        </row>
        <row r="2970">
          <cell r="T2970">
            <v>0</v>
          </cell>
        </row>
        <row r="2971">
          <cell r="T2971">
            <v>0</v>
          </cell>
        </row>
        <row r="2972">
          <cell r="T2972">
            <v>0</v>
          </cell>
        </row>
        <row r="2973">
          <cell r="T2973">
            <v>0</v>
          </cell>
        </row>
        <row r="2974">
          <cell r="T2974">
            <v>0</v>
          </cell>
        </row>
        <row r="2975">
          <cell r="T2975">
            <v>0</v>
          </cell>
        </row>
        <row r="2976">
          <cell r="T2976">
            <v>0</v>
          </cell>
        </row>
        <row r="2977">
          <cell r="T2977">
            <v>0</v>
          </cell>
        </row>
        <row r="2978">
          <cell r="T2978">
            <v>0</v>
          </cell>
        </row>
        <row r="2979">
          <cell r="T2979">
            <v>0</v>
          </cell>
        </row>
        <row r="2980">
          <cell r="T2980">
            <v>0</v>
          </cell>
        </row>
        <row r="2981">
          <cell r="T2981">
            <v>0</v>
          </cell>
        </row>
        <row r="2982">
          <cell r="T2982">
            <v>0</v>
          </cell>
        </row>
        <row r="2983">
          <cell r="T2983">
            <v>0</v>
          </cell>
        </row>
        <row r="2984">
          <cell r="T2984">
            <v>0</v>
          </cell>
        </row>
        <row r="2985">
          <cell r="T2985">
            <v>0</v>
          </cell>
        </row>
        <row r="2986">
          <cell r="T2986">
            <v>0</v>
          </cell>
        </row>
        <row r="2987">
          <cell r="T2987">
            <v>0</v>
          </cell>
        </row>
        <row r="2988">
          <cell r="T2988">
            <v>0</v>
          </cell>
        </row>
        <row r="2989">
          <cell r="T2989">
            <v>0</v>
          </cell>
        </row>
        <row r="2990">
          <cell r="T2990">
            <v>0</v>
          </cell>
        </row>
        <row r="2991">
          <cell r="T2991">
            <v>0</v>
          </cell>
        </row>
        <row r="2992">
          <cell r="T2992">
            <v>0</v>
          </cell>
        </row>
        <row r="2993">
          <cell r="T2993">
            <v>0</v>
          </cell>
        </row>
        <row r="2994">
          <cell r="T2994">
            <v>0</v>
          </cell>
        </row>
        <row r="2995">
          <cell r="T2995">
            <v>0</v>
          </cell>
        </row>
        <row r="2996">
          <cell r="T2996">
            <v>0</v>
          </cell>
        </row>
        <row r="2997">
          <cell r="T2997">
            <v>0</v>
          </cell>
        </row>
        <row r="2998">
          <cell r="T2998">
            <v>0</v>
          </cell>
        </row>
        <row r="2999">
          <cell r="T2999">
            <v>0</v>
          </cell>
        </row>
        <row r="3000">
          <cell r="T3000">
            <v>0</v>
          </cell>
        </row>
        <row r="3001">
          <cell r="T3001">
            <v>0</v>
          </cell>
        </row>
        <row r="3002">
          <cell r="T3002">
            <v>0</v>
          </cell>
        </row>
        <row r="3003">
          <cell r="T3003">
            <v>0</v>
          </cell>
        </row>
        <row r="3004">
          <cell r="T3004">
            <v>0</v>
          </cell>
        </row>
        <row r="3005">
          <cell r="T3005">
            <v>0</v>
          </cell>
        </row>
        <row r="3006">
          <cell r="T3006">
            <v>0</v>
          </cell>
        </row>
        <row r="3007">
          <cell r="T3007">
            <v>0</v>
          </cell>
        </row>
        <row r="3008">
          <cell r="T3008">
            <v>0</v>
          </cell>
        </row>
        <row r="3009">
          <cell r="T3009">
            <v>0</v>
          </cell>
        </row>
        <row r="3010">
          <cell r="T3010">
            <v>0</v>
          </cell>
        </row>
        <row r="3011">
          <cell r="T3011">
            <v>0</v>
          </cell>
        </row>
        <row r="3012">
          <cell r="T3012">
            <v>0</v>
          </cell>
        </row>
        <row r="3013">
          <cell r="T3013">
            <v>0</v>
          </cell>
        </row>
        <row r="3014">
          <cell r="T3014">
            <v>0</v>
          </cell>
        </row>
        <row r="3015">
          <cell r="T3015">
            <v>0</v>
          </cell>
        </row>
        <row r="3016">
          <cell r="T3016">
            <v>0</v>
          </cell>
        </row>
        <row r="3017">
          <cell r="T3017">
            <v>0</v>
          </cell>
        </row>
        <row r="3018">
          <cell r="T3018">
            <v>0</v>
          </cell>
        </row>
        <row r="3019">
          <cell r="T3019">
            <v>0</v>
          </cell>
        </row>
        <row r="3020">
          <cell r="T3020">
            <v>0</v>
          </cell>
        </row>
        <row r="3021">
          <cell r="T3021">
            <v>0</v>
          </cell>
        </row>
        <row r="3022">
          <cell r="T3022">
            <v>0</v>
          </cell>
        </row>
        <row r="3023">
          <cell r="T3023">
            <v>0</v>
          </cell>
        </row>
        <row r="3024">
          <cell r="T3024">
            <v>0</v>
          </cell>
        </row>
        <row r="3025">
          <cell r="T3025">
            <v>0</v>
          </cell>
        </row>
        <row r="3026">
          <cell r="T3026">
            <v>0</v>
          </cell>
        </row>
        <row r="3027">
          <cell r="T3027">
            <v>0</v>
          </cell>
        </row>
        <row r="3028">
          <cell r="T3028">
            <v>0</v>
          </cell>
        </row>
        <row r="3029">
          <cell r="T3029">
            <v>0</v>
          </cell>
        </row>
        <row r="3030">
          <cell r="T3030">
            <v>0</v>
          </cell>
        </row>
        <row r="3031">
          <cell r="T3031">
            <v>0</v>
          </cell>
        </row>
        <row r="3032">
          <cell r="T3032">
            <v>0</v>
          </cell>
        </row>
        <row r="3033">
          <cell r="T3033">
            <v>0</v>
          </cell>
        </row>
        <row r="3034">
          <cell r="T3034">
            <v>0</v>
          </cell>
        </row>
        <row r="3035">
          <cell r="T3035">
            <v>0</v>
          </cell>
        </row>
        <row r="3036">
          <cell r="T3036">
            <v>0</v>
          </cell>
        </row>
        <row r="3037">
          <cell r="T3037">
            <v>0</v>
          </cell>
        </row>
        <row r="3038">
          <cell r="T3038">
            <v>0</v>
          </cell>
        </row>
        <row r="3039">
          <cell r="T3039">
            <v>0</v>
          </cell>
        </row>
        <row r="3040">
          <cell r="T3040">
            <v>0</v>
          </cell>
        </row>
        <row r="3041">
          <cell r="T3041">
            <v>0</v>
          </cell>
        </row>
        <row r="3042">
          <cell r="T3042">
            <v>0</v>
          </cell>
        </row>
        <row r="3043">
          <cell r="T3043">
            <v>0</v>
          </cell>
        </row>
        <row r="3044">
          <cell r="T3044">
            <v>0</v>
          </cell>
        </row>
        <row r="3045">
          <cell r="T3045">
            <v>0</v>
          </cell>
        </row>
        <row r="3046">
          <cell r="T3046">
            <v>0</v>
          </cell>
        </row>
        <row r="3047">
          <cell r="T3047">
            <v>0</v>
          </cell>
        </row>
        <row r="3048">
          <cell r="T3048">
            <v>0</v>
          </cell>
        </row>
        <row r="3049">
          <cell r="T3049">
            <v>0</v>
          </cell>
        </row>
        <row r="3050">
          <cell r="T3050">
            <v>0</v>
          </cell>
        </row>
        <row r="3051">
          <cell r="T3051">
            <v>0</v>
          </cell>
        </row>
        <row r="3052">
          <cell r="T3052">
            <v>0</v>
          </cell>
        </row>
        <row r="3053">
          <cell r="T3053">
            <v>0</v>
          </cell>
        </row>
        <row r="3054">
          <cell r="T3054">
            <v>0</v>
          </cell>
        </row>
        <row r="3055">
          <cell r="T3055">
            <v>0</v>
          </cell>
        </row>
        <row r="3056">
          <cell r="T3056">
            <v>0</v>
          </cell>
        </row>
        <row r="3057">
          <cell r="T3057">
            <v>0</v>
          </cell>
        </row>
        <row r="3058">
          <cell r="T3058">
            <v>0</v>
          </cell>
        </row>
        <row r="3059">
          <cell r="T3059">
            <v>0</v>
          </cell>
        </row>
        <row r="3060">
          <cell r="T3060">
            <v>0</v>
          </cell>
        </row>
        <row r="3061">
          <cell r="T3061">
            <v>0</v>
          </cell>
        </row>
        <row r="3062">
          <cell r="T3062">
            <v>0</v>
          </cell>
        </row>
        <row r="3063">
          <cell r="T3063">
            <v>0</v>
          </cell>
        </row>
        <row r="3064">
          <cell r="T3064">
            <v>0</v>
          </cell>
        </row>
        <row r="3065">
          <cell r="T3065">
            <v>0</v>
          </cell>
        </row>
        <row r="3066">
          <cell r="T3066">
            <v>0</v>
          </cell>
        </row>
        <row r="3067">
          <cell r="T3067">
            <v>0</v>
          </cell>
        </row>
        <row r="3068">
          <cell r="T3068">
            <v>0</v>
          </cell>
        </row>
        <row r="3069">
          <cell r="T3069">
            <v>0</v>
          </cell>
        </row>
        <row r="3070">
          <cell r="T3070">
            <v>0</v>
          </cell>
        </row>
        <row r="3071">
          <cell r="T3071">
            <v>0</v>
          </cell>
        </row>
        <row r="3072">
          <cell r="T3072">
            <v>0</v>
          </cell>
        </row>
        <row r="3073">
          <cell r="T3073">
            <v>0</v>
          </cell>
        </row>
        <row r="3074">
          <cell r="T3074">
            <v>0</v>
          </cell>
        </row>
        <row r="3075">
          <cell r="T3075">
            <v>0</v>
          </cell>
        </row>
        <row r="3076">
          <cell r="T3076">
            <v>0</v>
          </cell>
        </row>
        <row r="3077">
          <cell r="T3077">
            <v>0</v>
          </cell>
        </row>
        <row r="3078">
          <cell r="T3078">
            <v>0</v>
          </cell>
        </row>
        <row r="3079">
          <cell r="T3079">
            <v>0</v>
          </cell>
        </row>
        <row r="3080">
          <cell r="T3080">
            <v>0</v>
          </cell>
        </row>
        <row r="3081">
          <cell r="T3081">
            <v>0</v>
          </cell>
        </row>
        <row r="3082">
          <cell r="T3082">
            <v>0</v>
          </cell>
        </row>
        <row r="3083">
          <cell r="T3083">
            <v>0</v>
          </cell>
        </row>
        <row r="3084">
          <cell r="T3084">
            <v>0</v>
          </cell>
        </row>
        <row r="3085">
          <cell r="T3085">
            <v>0</v>
          </cell>
        </row>
        <row r="3086">
          <cell r="T3086">
            <v>0</v>
          </cell>
        </row>
        <row r="3087">
          <cell r="T3087">
            <v>0</v>
          </cell>
        </row>
        <row r="3088">
          <cell r="T3088">
            <v>0</v>
          </cell>
        </row>
        <row r="3089">
          <cell r="T3089">
            <v>0</v>
          </cell>
        </row>
        <row r="3090">
          <cell r="T3090">
            <v>0</v>
          </cell>
        </row>
        <row r="3091">
          <cell r="T3091">
            <v>0</v>
          </cell>
        </row>
        <row r="3092">
          <cell r="T3092">
            <v>0</v>
          </cell>
        </row>
        <row r="3093">
          <cell r="T3093">
            <v>0</v>
          </cell>
        </row>
        <row r="3094">
          <cell r="T3094">
            <v>0</v>
          </cell>
        </row>
        <row r="3095">
          <cell r="T3095">
            <v>0</v>
          </cell>
        </row>
        <row r="3096">
          <cell r="T3096">
            <v>0</v>
          </cell>
        </row>
        <row r="3097">
          <cell r="T3097">
            <v>0</v>
          </cell>
        </row>
        <row r="3098">
          <cell r="T3098">
            <v>0</v>
          </cell>
        </row>
        <row r="3099">
          <cell r="T3099">
            <v>0</v>
          </cell>
        </row>
        <row r="3100">
          <cell r="T3100">
            <v>0</v>
          </cell>
        </row>
        <row r="3101">
          <cell r="T3101">
            <v>0</v>
          </cell>
        </row>
        <row r="3102">
          <cell r="T3102">
            <v>0</v>
          </cell>
        </row>
        <row r="3103">
          <cell r="T3103">
            <v>0</v>
          </cell>
        </row>
        <row r="3104">
          <cell r="T3104">
            <v>0</v>
          </cell>
        </row>
        <row r="3105">
          <cell r="T3105">
            <v>0</v>
          </cell>
        </row>
        <row r="3106">
          <cell r="T3106">
            <v>0</v>
          </cell>
        </row>
        <row r="3107">
          <cell r="T3107">
            <v>0</v>
          </cell>
        </row>
        <row r="3108">
          <cell r="T3108">
            <v>0</v>
          </cell>
        </row>
        <row r="3109">
          <cell r="T3109">
            <v>0</v>
          </cell>
        </row>
        <row r="3110">
          <cell r="T3110">
            <v>0</v>
          </cell>
        </row>
        <row r="3111">
          <cell r="T3111">
            <v>0</v>
          </cell>
        </row>
        <row r="3112">
          <cell r="T3112">
            <v>0</v>
          </cell>
        </row>
        <row r="3113">
          <cell r="T3113">
            <v>0</v>
          </cell>
        </row>
        <row r="3114">
          <cell r="T3114">
            <v>0</v>
          </cell>
        </row>
        <row r="3115">
          <cell r="T3115">
            <v>0</v>
          </cell>
        </row>
        <row r="3116">
          <cell r="T3116">
            <v>0</v>
          </cell>
        </row>
        <row r="3117">
          <cell r="T3117">
            <v>0</v>
          </cell>
        </row>
        <row r="3118">
          <cell r="T3118">
            <v>0</v>
          </cell>
        </row>
        <row r="3119">
          <cell r="T3119">
            <v>0</v>
          </cell>
        </row>
        <row r="3120">
          <cell r="T3120">
            <v>0</v>
          </cell>
        </row>
        <row r="3121">
          <cell r="T3121">
            <v>0</v>
          </cell>
        </row>
        <row r="3122">
          <cell r="T3122">
            <v>0</v>
          </cell>
        </row>
        <row r="3123">
          <cell r="T3123">
            <v>0</v>
          </cell>
        </row>
        <row r="3124">
          <cell r="T3124">
            <v>0</v>
          </cell>
        </row>
        <row r="3125">
          <cell r="T3125">
            <v>0</v>
          </cell>
        </row>
        <row r="3126">
          <cell r="T3126">
            <v>0</v>
          </cell>
        </row>
        <row r="3127">
          <cell r="T3127">
            <v>0</v>
          </cell>
        </row>
        <row r="3128">
          <cell r="T3128">
            <v>0</v>
          </cell>
        </row>
        <row r="3129">
          <cell r="T3129">
            <v>0</v>
          </cell>
        </row>
        <row r="3130">
          <cell r="T3130">
            <v>0</v>
          </cell>
        </row>
        <row r="3131">
          <cell r="T3131">
            <v>0</v>
          </cell>
        </row>
        <row r="3132">
          <cell r="T3132">
            <v>0</v>
          </cell>
        </row>
        <row r="3133">
          <cell r="T3133">
            <v>0</v>
          </cell>
        </row>
        <row r="3134">
          <cell r="T3134">
            <v>0</v>
          </cell>
        </row>
        <row r="3135">
          <cell r="T3135">
            <v>0</v>
          </cell>
        </row>
        <row r="3136">
          <cell r="T3136">
            <v>0</v>
          </cell>
        </row>
        <row r="3137">
          <cell r="T3137">
            <v>0</v>
          </cell>
        </row>
        <row r="3138">
          <cell r="T3138">
            <v>0</v>
          </cell>
        </row>
        <row r="3139">
          <cell r="T3139">
            <v>0</v>
          </cell>
        </row>
        <row r="3140">
          <cell r="T3140">
            <v>0</v>
          </cell>
        </row>
        <row r="3141">
          <cell r="T3141">
            <v>0</v>
          </cell>
        </row>
        <row r="3142">
          <cell r="T3142">
            <v>0</v>
          </cell>
        </row>
        <row r="3143">
          <cell r="T3143">
            <v>0</v>
          </cell>
        </row>
        <row r="3144">
          <cell r="T3144">
            <v>0</v>
          </cell>
        </row>
        <row r="3145">
          <cell r="T3145">
            <v>0</v>
          </cell>
        </row>
        <row r="3146">
          <cell r="T3146">
            <v>0</v>
          </cell>
        </row>
        <row r="3147">
          <cell r="T3147">
            <v>0</v>
          </cell>
        </row>
        <row r="3148">
          <cell r="T3148">
            <v>0</v>
          </cell>
        </row>
        <row r="3149">
          <cell r="T3149">
            <v>0</v>
          </cell>
        </row>
        <row r="3150">
          <cell r="T3150">
            <v>0</v>
          </cell>
        </row>
        <row r="3151">
          <cell r="T3151">
            <v>0</v>
          </cell>
        </row>
        <row r="3152">
          <cell r="T3152">
            <v>0</v>
          </cell>
        </row>
        <row r="3153">
          <cell r="T3153">
            <v>0</v>
          </cell>
        </row>
        <row r="3154">
          <cell r="T3154">
            <v>0</v>
          </cell>
        </row>
        <row r="3155">
          <cell r="T3155">
            <v>0</v>
          </cell>
        </row>
        <row r="3156">
          <cell r="T3156">
            <v>0</v>
          </cell>
        </row>
        <row r="3157">
          <cell r="T3157">
            <v>0</v>
          </cell>
        </row>
        <row r="3158">
          <cell r="T3158">
            <v>0</v>
          </cell>
        </row>
        <row r="3159">
          <cell r="T3159">
            <v>0</v>
          </cell>
        </row>
        <row r="3160">
          <cell r="T3160">
            <v>0</v>
          </cell>
        </row>
        <row r="3161">
          <cell r="T3161">
            <v>0</v>
          </cell>
        </row>
        <row r="3162">
          <cell r="T3162">
            <v>0</v>
          </cell>
        </row>
        <row r="3163">
          <cell r="T3163">
            <v>0</v>
          </cell>
        </row>
        <row r="3164">
          <cell r="T3164">
            <v>0</v>
          </cell>
        </row>
        <row r="3165">
          <cell r="T3165">
            <v>0</v>
          </cell>
        </row>
        <row r="3166">
          <cell r="T3166">
            <v>0</v>
          </cell>
        </row>
        <row r="3167">
          <cell r="T3167">
            <v>0</v>
          </cell>
        </row>
        <row r="3168">
          <cell r="T3168">
            <v>0</v>
          </cell>
        </row>
        <row r="3169">
          <cell r="T3169">
            <v>0</v>
          </cell>
        </row>
        <row r="3170">
          <cell r="T3170">
            <v>0</v>
          </cell>
        </row>
        <row r="3171">
          <cell r="T3171">
            <v>0</v>
          </cell>
        </row>
        <row r="3172">
          <cell r="T3172">
            <v>0</v>
          </cell>
        </row>
        <row r="3173">
          <cell r="T3173">
            <v>0</v>
          </cell>
        </row>
        <row r="3174">
          <cell r="T3174">
            <v>0</v>
          </cell>
        </row>
        <row r="3175">
          <cell r="T3175">
            <v>0</v>
          </cell>
        </row>
        <row r="3176">
          <cell r="T3176">
            <v>0</v>
          </cell>
        </row>
        <row r="3177">
          <cell r="T3177">
            <v>0</v>
          </cell>
        </row>
        <row r="3178">
          <cell r="T3178">
            <v>0</v>
          </cell>
        </row>
        <row r="3179">
          <cell r="T3179">
            <v>0</v>
          </cell>
        </row>
        <row r="3180">
          <cell r="T3180">
            <v>0</v>
          </cell>
        </row>
        <row r="3181">
          <cell r="T3181">
            <v>0</v>
          </cell>
        </row>
        <row r="3182">
          <cell r="T3182">
            <v>0</v>
          </cell>
        </row>
        <row r="3183">
          <cell r="T3183">
            <v>0</v>
          </cell>
        </row>
        <row r="3184">
          <cell r="T3184">
            <v>0</v>
          </cell>
        </row>
        <row r="3185">
          <cell r="T3185">
            <v>0</v>
          </cell>
        </row>
        <row r="3186">
          <cell r="T3186">
            <v>0</v>
          </cell>
        </row>
        <row r="3187">
          <cell r="T3187">
            <v>0</v>
          </cell>
        </row>
        <row r="3188">
          <cell r="T3188">
            <v>0</v>
          </cell>
        </row>
        <row r="3189">
          <cell r="T3189">
            <v>0</v>
          </cell>
        </row>
        <row r="3190">
          <cell r="T3190">
            <v>0</v>
          </cell>
        </row>
        <row r="3191">
          <cell r="T3191">
            <v>0</v>
          </cell>
        </row>
        <row r="3192">
          <cell r="T3192">
            <v>0</v>
          </cell>
        </row>
        <row r="3193">
          <cell r="T3193">
            <v>0</v>
          </cell>
        </row>
        <row r="3194">
          <cell r="T3194">
            <v>0</v>
          </cell>
        </row>
        <row r="3195">
          <cell r="T3195">
            <v>0</v>
          </cell>
        </row>
        <row r="3196">
          <cell r="T3196">
            <v>0</v>
          </cell>
        </row>
        <row r="3197">
          <cell r="T3197">
            <v>0</v>
          </cell>
        </row>
        <row r="3198">
          <cell r="T3198">
            <v>0</v>
          </cell>
        </row>
        <row r="3199">
          <cell r="T3199">
            <v>0</v>
          </cell>
        </row>
        <row r="3200">
          <cell r="T3200">
            <v>0</v>
          </cell>
        </row>
        <row r="3201">
          <cell r="T3201">
            <v>0</v>
          </cell>
        </row>
        <row r="3202">
          <cell r="T3202">
            <v>0</v>
          </cell>
        </row>
        <row r="3203">
          <cell r="T3203">
            <v>0</v>
          </cell>
        </row>
        <row r="3204">
          <cell r="T3204">
            <v>0</v>
          </cell>
        </row>
        <row r="3205">
          <cell r="T3205">
            <v>0</v>
          </cell>
        </row>
        <row r="3206">
          <cell r="T3206">
            <v>0</v>
          </cell>
        </row>
        <row r="3207">
          <cell r="T3207">
            <v>0</v>
          </cell>
        </row>
        <row r="3208">
          <cell r="T3208">
            <v>0</v>
          </cell>
        </row>
        <row r="3209">
          <cell r="T3209">
            <v>0</v>
          </cell>
        </row>
        <row r="3210">
          <cell r="T3210">
            <v>0</v>
          </cell>
        </row>
        <row r="3211">
          <cell r="T3211">
            <v>0</v>
          </cell>
        </row>
        <row r="3212">
          <cell r="T3212">
            <v>0</v>
          </cell>
        </row>
        <row r="3213">
          <cell r="T3213">
            <v>0</v>
          </cell>
        </row>
        <row r="3214">
          <cell r="T3214">
            <v>0</v>
          </cell>
        </row>
        <row r="3215">
          <cell r="T3215">
            <v>0</v>
          </cell>
        </row>
        <row r="3216">
          <cell r="T3216">
            <v>0</v>
          </cell>
        </row>
        <row r="3217">
          <cell r="T3217">
            <v>0</v>
          </cell>
        </row>
        <row r="3218">
          <cell r="T3218">
            <v>0</v>
          </cell>
        </row>
        <row r="3219">
          <cell r="T3219">
            <v>0</v>
          </cell>
        </row>
        <row r="3220">
          <cell r="T3220">
            <v>0</v>
          </cell>
        </row>
        <row r="3221">
          <cell r="T3221">
            <v>0</v>
          </cell>
        </row>
        <row r="3222">
          <cell r="T3222">
            <v>0</v>
          </cell>
        </row>
        <row r="3223">
          <cell r="T3223">
            <v>0</v>
          </cell>
        </row>
        <row r="3224">
          <cell r="T3224">
            <v>0</v>
          </cell>
        </row>
        <row r="3225">
          <cell r="T3225">
            <v>0</v>
          </cell>
        </row>
        <row r="3226">
          <cell r="T3226">
            <v>0</v>
          </cell>
        </row>
        <row r="3227">
          <cell r="T3227">
            <v>0</v>
          </cell>
        </row>
        <row r="3228">
          <cell r="T3228">
            <v>0</v>
          </cell>
        </row>
        <row r="3229">
          <cell r="T3229">
            <v>0</v>
          </cell>
        </row>
        <row r="3230">
          <cell r="T3230">
            <v>0</v>
          </cell>
        </row>
        <row r="3231">
          <cell r="T3231">
            <v>0</v>
          </cell>
        </row>
        <row r="3232">
          <cell r="T3232">
            <v>0</v>
          </cell>
        </row>
        <row r="3233">
          <cell r="T3233">
            <v>0</v>
          </cell>
        </row>
        <row r="3234">
          <cell r="T3234">
            <v>0</v>
          </cell>
        </row>
        <row r="3235">
          <cell r="T3235">
            <v>0</v>
          </cell>
        </row>
        <row r="3236">
          <cell r="T3236">
            <v>0</v>
          </cell>
        </row>
        <row r="3237">
          <cell r="T3237">
            <v>0</v>
          </cell>
        </row>
        <row r="3238">
          <cell r="T3238">
            <v>0</v>
          </cell>
        </row>
        <row r="3239">
          <cell r="T3239">
            <v>0</v>
          </cell>
        </row>
        <row r="3240">
          <cell r="T3240">
            <v>0</v>
          </cell>
        </row>
        <row r="3241">
          <cell r="T3241">
            <v>0</v>
          </cell>
        </row>
        <row r="3242">
          <cell r="T3242">
            <v>0</v>
          </cell>
        </row>
        <row r="3243">
          <cell r="T3243">
            <v>0</v>
          </cell>
        </row>
        <row r="3244">
          <cell r="T3244">
            <v>0</v>
          </cell>
        </row>
        <row r="3245">
          <cell r="T3245">
            <v>0</v>
          </cell>
        </row>
        <row r="3246">
          <cell r="T3246">
            <v>0</v>
          </cell>
        </row>
        <row r="3247">
          <cell r="T3247">
            <v>0</v>
          </cell>
        </row>
        <row r="3248">
          <cell r="T3248">
            <v>0</v>
          </cell>
        </row>
        <row r="3249">
          <cell r="T3249">
            <v>0</v>
          </cell>
        </row>
        <row r="3250">
          <cell r="T3250">
            <v>0</v>
          </cell>
        </row>
        <row r="3251">
          <cell r="T3251">
            <v>0</v>
          </cell>
        </row>
        <row r="3252">
          <cell r="T3252">
            <v>0</v>
          </cell>
        </row>
        <row r="3253">
          <cell r="T3253">
            <v>0</v>
          </cell>
        </row>
        <row r="3254">
          <cell r="T3254">
            <v>0</v>
          </cell>
        </row>
        <row r="3255">
          <cell r="T3255">
            <v>0</v>
          </cell>
        </row>
        <row r="3256">
          <cell r="T3256">
            <v>0</v>
          </cell>
        </row>
        <row r="3257">
          <cell r="T3257">
            <v>0</v>
          </cell>
        </row>
        <row r="3258">
          <cell r="T3258">
            <v>0</v>
          </cell>
        </row>
        <row r="3259">
          <cell r="T3259">
            <v>0</v>
          </cell>
        </row>
        <row r="3260">
          <cell r="T3260">
            <v>0</v>
          </cell>
        </row>
        <row r="3261">
          <cell r="T3261">
            <v>0</v>
          </cell>
        </row>
        <row r="3262">
          <cell r="T3262">
            <v>0</v>
          </cell>
        </row>
        <row r="3263">
          <cell r="T3263">
            <v>0</v>
          </cell>
        </row>
        <row r="3264">
          <cell r="T3264">
            <v>0</v>
          </cell>
        </row>
        <row r="3265">
          <cell r="T3265">
            <v>0</v>
          </cell>
        </row>
        <row r="3266">
          <cell r="T3266">
            <v>0</v>
          </cell>
        </row>
        <row r="3267">
          <cell r="T3267">
            <v>0</v>
          </cell>
        </row>
        <row r="3268">
          <cell r="T3268">
            <v>0</v>
          </cell>
        </row>
        <row r="3269">
          <cell r="T3269">
            <v>0</v>
          </cell>
        </row>
        <row r="3270">
          <cell r="T3270">
            <v>0</v>
          </cell>
        </row>
        <row r="3271">
          <cell r="T3271">
            <v>0</v>
          </cell>
        </row>
        <row r="3272">
          <cell r="T3272">
            <v>0</v>
          </cell>
        </row>
        <row r="3273">
          <cell r="T3273">
            <v>0</v>
          </cell>
        </row>
        <row r="3274">
          <cell r="T3274">
            <v>0</v>
          </cell>
        </row>
        <row r="3275">
          <cell r="T3275">
            <v>0</v>
          </cell>
        </row>
        <row r="3276">
          <cell r="T3276">
            <v>0</v>
          </cell>
        </row>
        <row r="3277">
          <cell r="T3277">
            <v>0</v>
          </cell>
        </row>
        <row r="3278">
          <cell r="T3278">
            <v>0</v>
          </cell>
        </row>
        <row r="3279">
          <cell r="T3279">
            <v>0</v>
          </cell>
        </row>
        <row r="3280">
          <cell r="T3280">
            <v>0</v>
          </cell>
        </row>
        <row r="3281">
          <cell r="T3281">
            <v>0</v>
          </cell>
        </row>
        <row r="3282">
          <cell r="T3282">
            <v>0</v>
          </cell>
        </row>
        <row r="3283">
          <cell r="T3283">
            <v>0</v>
          </cell>
        </row>
        <row r="3284">
          <cell r="T3284">
            <v>0</v>
          </cell>
        </row>
        <row r="3285">
          <cell r="T3285">
            <v>0</v>
          </cell>
        </row>
        <row r="3286">
          <cell r="T3286">
            <v>0</v>
          </cell>
        </row>
        <row r="3287">
          <cell r="T3287">
            <v>0</v>
          </cell>
        </row>
        <row r="3288">
          <cell r="T3288">
            <v>0</v>
          </cell>
        </row>
        <row r="3289">
          <cell r="T3289">
            <v>0</v>
          </cell>
        </row>
        <row r="3290">
          <cell r="T3290">
            <v>0</v>
          </cell>
        </row>
        <row r="3291">
          <cell r="T3291">
            <v>0</v>
          </cell>
        </row>
        <row r="3292">
          <cell r="T3292">
            <v>0</v>
          </cell>
        </row>
        <row r="3293">
          <cell r="T3293">
            <v>0</v>
          </cell>
        </row>
        <row r="3294">
          <cell r="T3294">
            <v>0</v>
          </cell>
        </row>
        <row r="3295">
          <cell r="T3295">
            <v>0</v>
          </cell>
        </row>
        <row r="3296">
          <cell r="T3296">
            <v>0</v>
          </cell>
        </row>
        <row r="3297">
          <cell r="T3297">
            <v>0</v>
          </cell>
        </row>
        <row r="3298">
          <cell r="T3298">
            <v>0</v>
          </cell>
        </row>
        <row r="3299">
          <cell r="T3299">
            <v>0</v>
          </cell>
        </row>
        <row r="3300">
          <cell r="T3300">
            <v>0</v>
          </cell>
        </row>
        <row r="3301">
          <cell r="T3301">
            <v>0</v>
          </cell>
        </row>
        <row r="3302">
          <cell r="T3302">
            <v>0</v>
          </cell>
        </row>
        <row r="3303">
          <cell r="T3303">
            <v>0</v>
          </cell>
        </row>
        <row r="3304">
          <cell r="T3304">
            <v>0</v>
          </cell>
        </row>
        <row r="3305">
          <cell r="T3305">
            <v>0</v>
          </cell>
        </row>
        <row r="3306">
          <cell r="T3306">
            <v>0</v>
          </cell>
        </row>
        <row r="3307">
          <cell r="T3307">
            <v>0</v>
          </cell>
        </row>
        <row r="3308">
          <cell r="T3308">
            <v>0</v>
          </cell>
        </row>
        <row r="3309">
          <cell r="T3309">
            <v>0</v>
          </cell>
        </row>
        <row r="3310">
          <cell r="T3310">
            <v>0</v>
          </cell>
        </row>
        <row r="3311">
          <cell r="T3311">
            <v>0</v>
          </cell>
        </row>
        <row r="3312">
          <cell r="T3312">
            <v>0</v>
          </cell>
        </row>
        <row r="3313">
          <cell r="T3313">
            <v>0</v>
          </cell>
        </row>
        <row r="3314">
          <cell r="T3314">
            <v>0</v>
          </cell>
        </row>
        <row r="3315">
          <cell r="T3315">
            <v>0</v>
          </cell>
        </row>
        <row r="3316">
          <cell r="T3316">
            <v>0</v>
          </cell>
        </row>
        <row r="3317">
          <cell r="T3317">
            <v>0</v>
          </cell>
        </row>
        <row r="3318">
          <cell r="T3318">
            <v>0</v>
          </cell>
        </row>
        <row r="3319">
          <cell r="T3319">
            <v>0</v>
          </cell>
        </row>
        <row r="3320">
          <cell r="T3320">
            <v>0</v>
          </cell>
        </row>
        <row r="3321">
          <cell r="T3321">
            <v>0</v>
          </cell>
        </row>
        <row r="3322">
          <cell r="T3322">
            <v>0</v>
          </cell>
        </row>
        <row r="3323">
          <cell r="T3323">
            <v>0</v>
          </cell>
        </row>
        <row r="3324">
          <cell r="T3324">
            <v>0</v>
          </cell>
        </row>
        <row r="3325">
          <cell r="T3325">
            <v>0</v>
          </cell>
        </row>
        <row r="3326">
          <cell r="T3326">
            <v>0</v>
          </cell>
        </row>
        <row r="3327">
          <cell r="T3327">
            <v>0</v>
          </cell>
        </row>
        <row r="3328">
          <cell r="T3328">
            <v>0</v>
          </cell>
        </row>
        <row r="3329">
          <cell r="T3329">
            <v>0</v>
          </cell>
        </row>
        <row r="3330">
          <cell r="T3330">
            <v>0</v>
          </cell>
        </row>
        <row r="3331">
          <cell r="T3331">
            <v>0</v>
          </cell>
        </row>
        <row r="3332">
          <cell r="T3332">
            <v>0</v>
          </cell>
        </row>
        <row r="3333">
          <cell r="T3333">
            <v>0</v>
          </cell>
        </row>
        <row r="3334">
          <cell r="T3334">
            <v>0</v>
          </cell>
        </row>
        <row r="3335">
          <cell r="T3335">
            <v>0</v>
          </cell>
        </row>
        <row r="3336">
          <cell r="T3336">
            <v>0</v>
          </cell>
        </row>
        <row r="3337">
          <cell r="T3337">
            <v>0</v>
          </cell>
        </row>
        <row r="3338">
          <cell r="T3338">
            <v>0</v>
          </cell>
        </row>
        <row r="3339">
          <cell r="T3339">
            <v>0</v>
          </cell>
        </row>
        <row r="3340">
          <cell r="T3340">
            <v>0</v>
          </cell>
        </row>
        <row r="3341">
          <cell r="T3341">
            <v>0</v>
          </cell>
        </row>
        <row r="3342">
          <cell r="T3342">
            <v>0</v>
          </cell>
        </row>
        <row r="3343">
          <cell r="T3343">
            <v>0</v>
          </cell>
        </row>
        <row r="3344">
          <cell r="T3344">
            <v>0</v>
          </cell>
        </row>
        <row r="3345">
          <cell r="T3345">
            <v>0</v>
          </cell>
        </row>
        <row r="3346">
          <cell r="T3346">
            <v>0</v>
          </cell>
        </row>
        <row r="3347">
          <cell r="T3347">
            <v>0</v>
          </cell>
        </row>
        <row r="3348">
          <cell r="T3348">
            <v>0</v>
          </cell>
        </row>
        <row r="3349">
          <cell r="T3349">
            <v>0</v>
          </cell>
        </row>
        <row r="3350">
          <cell r="T3350">
            <v>0</v>
          </cell>
        </row>
        <row r="3351">
          <cell r="T3351">
            <v>0</v>
          </cell>
        </row>
        <row r="3352">
          <cell r="T3352">
            <v>0</v>
          </cell>
        </row>
        <row r="3353">
          <cell r="T3353">
            <v>0</v>
          </cell>
        </row>
        <row r="3354">
          <cell r="T3354">
            <v>0</v>
          </cell>
        </row>
        <row r="3355">
          <cell r="T3355">
            <v>0</v>
          </cell>
        </row>
        <row r="3356">
          <cell r="T3356">
            <v>0</v>
          </cell>
        </row>
        <row r="3357">
          <cell r="T3357">
            <v>0</v>
          </cell>
        </row>
        <row r="3358">
          <cell r="T3358">
            <v>0</v>
          </cell>
        </row>
        <row r="3359">
          <cell r="T3359">
            <v>0</v>
          </cell>
        </row>
        <row r="3360">
          <cell r="T3360">
            <v>0</v>
          </cell>
        </row>
        <row r="3361">
          <cell r="T3361">
            <v>0</v>
          </cell>
        </row>
        <row r="3362">
          <cell r="T3362">
            <v>0</v>
          </cell>
        </row>
        <row r="3363">
          <cell r="T3363">
            <v>0</v>
          </cell>
        </row>
        <row r="3364">
          <cell r="T3364">
            <v>0</v>
          </cell>
        </row>
        <row r="3365">
          <cell r="T3365">
            <v>0</v>
          </cell>
        </row>
        <row r="3366">
          <cell r="T3366">
            <v>0</v>
          </cell>
        </row>
        <row r="3367">
          <cell r="T3367">
            <v>0</v>
          </cell>
        </row>
        <row r="3368">
          <cell r="T3368">
            <v>0</v>
          </cell>
        </row>
        <row r="3369">
          <cell r="T3369">
            <v>0</v>
          </cell>
        </row>
        <row r="3370">
          <cell r="T3370">
            <v>0</v>
          </cell>
        </row>
        <row r="3371">
          <cell r="T3371">
            <v>0</v>
          </cell>
        </row>
        <row r="3372">
          <cell r="T3372">
            <v>0</v>
          </cell>
        </row>
        <row r="3373">
          <cell r="T3373">
            <v>0</v>
          </cell>
        </row>
        <row r="3374">
          <cell r="T3374">
            <v>0</v>
          </cell>
        </row>
        <row r="3375">
          <cell r="T3375">
            <v>0</v>
          </cell>
        </row>
        <row r="3377">
          <cell r="Q3377"/>
          <cell r="T3377">
            <v>0</v>
          </cell>
        </row>
        <row r="3378">
          <cell r="Q3378"/>
          <cell r="T3378">
            <v>0</v>
          </cell>
        </row>
        <row r="3379">
          <cell r="T3379">
            <v>0</v>
          </cell>
        </row>
        <row r="3380">
          <cell r="T3380">
            <v>0</v>
          </cell>
        </row>
        <row r="3381">
          <cell r="T3381">
            <v>0</v>
          </cell>
        </row>
        <row r="3382">
          <cell r="T3382">
            <v>0</v>
          </cell>
        </row>
        <row r="3383">
          <cell r="T3383">
            <v>0</v>
          </cell>
        </row>
        <row r="3384">
          <cell r="T3384">
            <v>0</v>
          </cell>
        </row>
        <row r="3385">
          <cell r="T3385">
            <v>0</v>
          </cell>
        </row>
        <row r="3386">
          <cell r="T3386">
            <v>0</v>
          </cell>
        </row>
        <row r="3387">
          <cell r="T3387">
            <v>0</v>
          </cell>
        </row>
        <row r="3388">
          <cell r="T3388">
            <v>0</v>
          </cell>
        </row>
        <row r="3389">
          <cell r="T3389">
            <v>0</v>
          </cell>
        </row>
        <row r="3390">
          <cell r="T3390">
            <v>0</v>
          </cell>
        </row>
        <row r="3391">
          <cell r="T3391">
            <v>0</v>
          </cell>
        </row>
        <row r="3392">
          <cell r="T3392">
            <v>0</v>
          </cell>
        </row>
        <row r="3393">
          <cell r="T3393">
            <v>0</v>
          </cell>
        </row>
        <row r="3394">
          <cell r="T3394">
            <v>0</v>
          </cell>
        </row>
        <row r="3395">
          <cell r="T3395">
            <v>0</v>
          </cell>
        </row>
        <row r="3396">
          <cell r="T3396">
            <v>0</v>
          </cell>
        </row>
        <row r="3397">
          <cell r="T3397">
            <v>0</v>
          </cell>
        </row>
        <row r="3398">
          <cell r="T3398">
            <v>0</v>
          </cell>
        </row>
        <row r="3399">
          <cell r="T3399">
            <v>0</v>
          </cell>
        </row>
        <row r="3400">
          <cell r="T3400">
            <v>0</v>
          </cell>
        </row>
        <row r="3401">
          <cell r="T3401">
            <v>0</v>
          </cell>
        </row>
        <row r="3402">
          <cell r="T3402">
            <v>0</v>
          </cell>
        </row>
        <row r="3403">
          <cell r="T3403">
            <v>0</v>
          </cell>
        </row>
        <row r="3404">
          <cell r="T3404">
            <v>0</v>
          </cell>
        </row>
        <row r="3405">
          <cell r="T3405">
            <v>0</v>
          </cell>
        </row>
        <row r="3406">
          <cell r="T3406">
            <v>0</v>
          </cell>
        </row>
        <row r="3407">
          <cell r="T3407">
            <v>0</v>
          </cell>
        </row>
        <row r="3408">
          <cell r="T3408">
            <v>0</v>
          </cell>
        </row>
        <row r="3409">
          <cell r="T3409">
            <v>0</v>
          </cell>
        </row>
        <row r="3410">
          <cell r="T3410">
            <v>0</v>
          </cell>
        </row>
        <row r="3411">
          <cell r="T3411">
            <v>0</v>
          </cell>
        </row>
        <row r="3412">
          <cell r="T3412">
            <v>0</v>
          </cell>
        </row>
        <row r="3413">
          <cell r="T3413">
            <v>0</v>
          </cell>
        </row>
        <row r="3414">
          <cell r="T3414">
            <v>0</v>
          </cell>
        </row>
        <row r="3415">
          <cell r="T3415">
            <v>0</v>
          </cell>
        </row>
        <row r="3416">
          <cell r="T3416">
            <v>0</v>
          </cell>
        </row>
        <row r="3417">
          <cell r="T3417">
            <v>0</v>
          </cell>
        </row>
        <row r="3418">
          <cell r="T3418">
            <v>0</v>
          </cell>
        </row>
        <row r="3419">
          <cell r="T3419">
            <v>0</v>
          </cell>
        </row>
        <row r="3420">
          <cell r="T3420">
            <v>0</v>
          </cell>
        </row>
        <row r="3421">
          <cell r="T3421">
            <v>0</v>
          </cell>
        </row>
        <row r="3422">
          <cell r="T3422">
            <v>0</v>
          </cell>
        </row>
        <row r="3423">
          <cell r="T3423">
            <v>0</v>
          </cell>
        </row>
        <row r="3424">
          <cell r="T3424">
            <v>0</v>
          </cell>
        </row>
        <row r="3425">
          <cell r="T3425">
            <v>0</v>
          </cell>
        </row>
        <row r="3426">
          <cell r="T3426">
            <v>0</v>
          </cell>
        </row>
        <row r="3427">
          <cell r="T3427">
            <v>0</v>
          </cell>
        </row>
        <row r="3428">
          <cell r="T3428">
            <v>0</v>
          </cell>
        </row>
        <row r="3429">
          <cell r="T3429">
            <v>0</v>
          </cell>
        </row>
        <row r="3430">
          <cell r="T3430">
            <v>0</v>
          </cell>
        </row>
        <row r="3431">
          <cell r="T3431">
            <v>0</v>
          </cell>
        </row>
        <row r="3432">
          <cell r="T3432">
            <v>0</v>
          </cell>
        </row>
        <row r="3433">
          <cell r="T3433">
            <v>0</v>
          </cell>
        </row>
        <row r="3434">
          <cell r="T3434">
            <v>0</v>
          </cell>
        </row>
        <row r="3435">
          <cell r="T3435">
            <v>0</v>
          </cell>
        </row>
        <row r="3436">
          <cell r="T3436">
            <v>0</v>
          </cell>
        </row>
        <row r="3437">
          <cell r="T3437">
            <v>0</v>
          </cell>
        </row>
        <row r="3438">
          <cell r="T3438">
            <v>0</v>
          </cell>
        </row>
        <row r="3439">
          <cell r="T3439">
            <v>0</v>
          </cell>
        </row>
        <row r="3440">
          <cell r="T3440">
            <v>0</v>
          </cell>
        </row>
        <row r="3441">
          <cell r="T3441">
            <v>0</v>
          </cell>
        </row>
        <row r="3442">
          <cell r="T3442">
            <v>0</v>
          </cell>
        </row>
        <row r="3443">
          <cell r="T3443">
            <v>0</v>
          </cell>
        </row>
        <row r="3444">
          <cell r="T3444">
            <v>0</v>
          </cell>
        </row>
        <row r="3445">
          <cell r="T3445">
            <v>0</v>
          </cell>
        </row>
        <row r="3446">
          <cell r="T3446">
            <v>0</v>
          </cell>
        </row>
        <row r="3447">
          <cell r="T3447">
            <v>0</v>
          </cell>
        </row>
        <row r="3448">
          <cell r="T3448">
            <v>0</v>
          </cell>
        </row>
        <row r="3449">
          <cell r="T3449">
            <v>0</v>
          </cell>
        </row>
        <row r="3450">
          <cell r="T3450">
            <v>0</v>
          </cell>
        </row>
        <row r="3451">
          <cell r="T3451">
            <v>0</v>
          </cell>
        </row>
        <row r="3452">
          <cell r="T3452">
            <v>0</v>
          </cell>
        </row>
        <row r="3453">
          <cell r="T3453">
            <v>0</v>
          </cell>
        </row>
        <row r="3454">
          <cell r="T3454">
            <v>0</v>
          </cell>
        </row>
        <row r="3455">
          <cell r="T3455">
            <v>0</v>
          </cell>
        </row>
        <row r="3456">
          <cell r="T3456">
            <v>0</v>
          </cell>
        </row>
        <row r="3457">
          <cell r="T3457">
            <v>0</v>
          </cell>
        </row>
        <row r="3458">
          <cell r="T3458">
            <v>0</v>
          </cell>
        </row>
        <row r="3459">
          <cell r="T3459">
            <v>0</v>
          </cell>
        </row>
        <row r="3460">
          <cell r="T3460">
            <v>0</v>
          </cell>
        </row>
        <row r="3461">
          <cell r="T3461">
            <v>0</v>
          </cell>
        </row>
        <row r="3462">
          <cell r="T3462">
            <v>0</v>
          </cell>
        </row>
        <row r="3463">
          <cell r="T3463">
            <v>0</v>
          </cell>
        </row>
        <row r="3464">
          <cell r="T3464">
            <v>0</v>
          </cell>
        </row>
        <row r="3465">
          <cell r="T3465">
            <v>0</v>
          </cell>
        </row>
        <row r="3466">
          <cell r="T3466">
            <v>0</v>
          </cell>
        </row>
        <row r="3467">
          <cell r="T3467">
            <v>0</v>
          </cell>
        </row>
        <row r="3468">
          <cell r="T3468">
            <v>0</v>
          </cell>
        </row>
        <row r="3469">
          <cell r="T3469">
            <v>0</v>
          </cell>
        </row>
        <row r="3470">
          <cell r="T3470">
            <v>0</v>
          </cell>
        </row>
        <row r="3471">
          <cell r="T3471">
            <v>0</v>
          </cell>
        </row>
        <row r="3472">
          <cell r="T3472">
            <v>0</v>
          </cell>
        </row>
        <row r="3473">
          <cell r="T3473">
            <v>0</v>
          </cell>
        </row>
        <row r="3474">
          <cell r="T3474">
            <v>0</v>
          </cell>
        </row>
        <row r="3475">
          <cell r="T3475">
            <v>0</v>
          </cell>
        </row>
        <row r="3476">
          <cell r="T3476">
            <v>0</v>
          </cell>
        </row>
        <row r="3477">
          <cell r="T3477">
            <v>0</v>
          </cell>
        </row>
        <row r="3478">
          <cell r="T3478">
            <v>0</v>
          </cell>
        </row>
        <row r="3479">
          <cell r="T3479">
            <v>0</v>
          </cell>
        </row>
        <row r="3480">
          <cell r="T3480">
            <v>0</v>
          </cell>
        </row>
        <row r="3481">
          <cell r="T3481">
            <v>0</v>
          </cell>
        </row>
        <row r="3482">
          <cell r="T3482">
            <v>0</v>
          </cell>
        </row>
        <row r="3483">
          <cell r="T3483">
            <v>0</v>
          </cell>
        </row>
        <row r="3484">
          <cell r="T3484">
            <v>0</v>
          </cell>
        </row>
        <row r="3485">
          <cell r="T3485">
            <v>0</v>
          </cell>
        </row>
        <row r="3486">
          <cell r="T3486">
            <v>0</v>
          </cell>
        </row>
        <row r="3487">
          <cell r="T3487">
            <v>0</v>
          </cell>
        </row>
        <row r="3488">
          <cell r="T3488">
            <v>0</v>
          </cell>
        </row>
        <row r="3489">
          <cell r="T3489">
            <v>0</v>
          </cell>
        </row>
        <row r="3490">
          <cell r="T3490">
            <v>0</v>
          </cell>
        </row>
        <row r="3491">
          <cell r="T3491">
            <v>0</v>
          </cell>
        </row>
        <row r="3492">
          <cell r="T3492">
            <v>0</v>
          </cell>
        </row>
        <row r="3493">
          <cell r="T3493">
            <v>0</v>
          </cell>
        </row>
        <row r="3494">
          <cell r="T3494">
            <v>0</v>
          </cell>
        </row>
        <row r="3495">
          <cell r="T3495">
            <v>0</v>
          </cell>
        </row>
        <row r="3496">
          <cell r="T3496">
            <v>0</v>
          </cell>
        </row>
        <row r="3497">
          <cell r="T3497">
            <v>0</v>
          </cell>
        </row>
        <row r="3498">
          <cell r="T3498">
            <v>0</v>
          </cell>
        </row>
        <row r="3499">
          <cell r="T3499">
            <v>0</v>
          </cell>
        </row>
        <row r="3500">
          <cell r="T3500">
            <v>0</v>
          </cell>
        </row>
        <row r="3501">
          <cell r="T3501">
            <v>0</v>
          </cell>
        </row>
        <row r="3502">
          <cell r="T3502">
            <v>0</v>
          </cell>
        </row>
        <row r="3503">
          <cell r="T3503">
            <v>0</v>
          </cell>
        </row>
        <row r="3504">
          <cell r="T3504">
            <v>0</v>
          </cell>
        </row>
        <row r="3505">
          <cell r="T3505">
            <v>0</v>
          </cell>
        </row>
        <row r="3506">
          <cell r="T3506">
            <v>0</v>
          </cell>
        </row>
        <row r="3507">
          <cell r="T3507">
            <v>0</v>
          </cell>
        </row>
        <row r="3508">
          <cell r="T3508">
            <v>0</v>
          </cell>
        </row>
        <row r="3509">
          <cell r="T3509">
            <v>0</v>
          </cell>
        </row>
        <row r="3510">
          <cell r="T3510">
            <v>0</v>
          </cell>
        </row>
        <row r="3511">
          <cell r="T3511">
            <v>0</v>
          </cell>
        </row>
        <row r="3512">
          <cell r="T3512">
            <v>0</v>
          </cell>
        </row>
        <row r="3513">
          <cell r="T3513">
            <v>0</v>
          </cell>
        </row>
        <row r="3514">
          <cell r="T3514">
            <v>0</v>
          </cell>
        </row>
        <row r="3515">
          <cell r="T3515">
            <v>0</v>
          </cell>
        </row>
        <row r="3516">
          <cell r="T3516">
            <v>0</v>
          </cell>
        </row>
        <row r="3517">
          <cell r="T3517">
            <v>0</v>
          </cell>
        </row>
        <row r="3518">
          <cell r="T3518">
            <v>0</v>
          </cell>
        </row>
        <row r="3519">
          <cell r="T3519">
            <v>0</v>
          </cell>
        </row>
        <row r="3520">
          <cell r="T3520">
            <v>0</v>
          </cell>
        </row>
        <row r="3521">
          <cell r="T3521">
            <v>0</v>
          </cell>
        </row>
        <row r="3522">
          <cell r="T3522">
            <v>0</v>
          </cell>
        </row>
        <row r="3523">
          <cell r="T3523">
            <v>0</v>
          </cell>
        </row>
        <row r="3524">
          <cell r="T3524">
            <v>0</v>
          </cell>
        </row>
        <row r="3525">
          <cell r="T3525">
            <v>0</v>
          </cell>
        </row>
        <row r="3526">
          <cell r="T3526">
            <v>0</v>
          </cell>
        </row>
        <row r="3527">
          <cell r="T3527">
            <v>0</v>
          </cell>
        </row>
        <row r="3528">
          <cell r="T3528">
            <v>0</v>
          </cell>
        </row>
        <row r="3529">
          <cell r="T3529">
            <v>0</v>
          </cell>
        </row>
        <row r="3530">
          <cell r="T3530">
            <v>0</v>
          </cell>
        </row>
        <row r="3531">
          <cell r="T3531">
            <v>0</v>
          </cell>
        </row>
        <row r="3532">
          <cell r="T3532">
            <v>0</v>
          </cell>
        </row>
        <row r="3533">
          <cell r="T3533">
            <v>0</v>
          </cell>
        </row>
        <row r="3534">
          <cell r="T3534">
            <v>0</v>
          </cell>
        </row>
        <row r="3535">
          <cell r="T3535">
            <v>0</v>
          </cell>
        </row>
        <row r="3536">
          <cell r="T3536">
            <v>0</v>
          </cell>
        </row>
        <row r="3537">
          <cell r="T3537">
            <v>0</v>
          </cell>
        </row>
        <row r="3538">
          <cell r="T3538">
            <v>0</v>
          </cell>
        </row>
        <row r="3539">
          <cell r="T3539">
            <v>0</v>
          </cell>
        </row>
        <row r="3540">
          <cell r="T3540">
            <v>0</v>
          </cell>
        </row>
        <row r="3541">
          <cell r="T3541">
            <v>0</v>
          </cell>
        </row>
        <row r="3542">
          <cell r="T3542">
            <v>0</v>
          </cell>
        </row>
        <row r="3543">
          <cell r="T3543">
            <v>0</v>
          </cell>
        </row>
        <row r="3544">
          <cell r="T3544">
            <v>0</v>
          </cell>
        </row>
        <row r="3545">
          <cell r="T3545">
            <v>0</v>
          </cell>
        </row>
        <row r="3546">
          <cell r="T3546">
            <v>0</v>
          </cell>
        </row>
        <row r="3547">
          <cell r="T3547">
            <v>0</v>
          </cell>
        </row>
        <row r="3548">
          <cell r="T3548">
            <v>0</v>
          </cell>
        </row>
        <row r="3549">
          <cell r="T3549">
            <v>0</v>
          </cell>
        </row>
        <row r="3550">
          <cell r="T3550">
            <v>0</v>
          </cell>
        </row>
        <row r="3551">
          <cell r="T3551">
            <v>0</v>
          </cell>
        </row>
        <row r="3552">
          <cell r="T3552">
            <v>0</v>
          </cell>
        </row>
        <row r="3553">
          <cell r="T3553">
            <v>0</v>
          </cell>
        </row>
        <row r="3554">
          <cell r="T3554">
            <v>0</v>
          </cell>
        </row>
        <row r="3555">
          <cell r="T3555">
            <v>0</v>
          </cell>
        </row>
        <row r="3556">
          <cell r="T3556">
            <v>0</v>
          </cell>
        </row>
        <row r="3557">
          <cell r="T3557">
            <v>0</v>
          </cell>
        </row>
        <row r="3558">
          <cell r="T3558">
            <v>0</v>
          </cell>
        </row>
        <row r="3559">
          <cell r="T3559">
            <v>0</v>
          </cell>
        </row>
        <row r="3560">
          <cell r="T3560">
            <v>0</v>
          </cell>
        </row>
        <row r="3561">
          <cell r="T3561">
            <v>0</v>
          </cell>
        </row>
        <row r="3562">
          <cell r="T3562">
            <v>0</v>
          </cell>
        </row>
        <row r="3563">
          <cell r="T3563">
            <v>0</v>
          </cell>
        </row>
        <row r="3564">
          <cell r="T3564">
            <v>0</v>
          </cell>
        </row>
        <row r="3565">
          <cell r="T3565">
            <v>0</v>
          </cell>
        </row>
        <row r="3566">
          <cell r="T3566">
            <v>0</v>
          </cell>
        </row>
        <row r="3567">
          <cell r="T3567">
            <v>0</v>
          </cell>
        </row>
        <row r="3568">
          <cell r="T3568">
            <v>0</v>
          </cell>
        </row>
        <row r="3569">
          <cell r="T3569">
            <v>0</v>
          </cell>
        </row>
        <row r="3570">
          <cell r="T3570">
            <v>0</v>
          </cell>
        </row>
        <row r="3571">
          <cell r="T3571">
            <v>0</v>
          </cell>
        </row>
        <row r="3572">
          <cell r="T3572">
            <v>0</v>
          </cell>
        </row>
        <row r="3573">
          <cell r="T3573">
            <v>0</v>
          </cell>
        </row>
        <row r="3574">
          <cell r="T3574">
            <v>0</v>
          </cell>
        </row>
        <row r="3575">
          <cell r="T3575">
            <v>0</v>
          </cell>
        </row>
        <row r="3576">
          <cell r="T3576">
            <v>0</v>
          </cell>
        </row>
        <row r="3577">
          <cell r="T3577">
            <v>0</v>
          </cell>
        </row>
        <row r="3578">
          <cell r="T3578">
            <v>0</v>
          </cell>
        </row>
        <row r="3579">
          <cell r="T3579">
            <v>0</v>
          </cell>
        </row>
        <row r="3580">
          <cell r="T3580">
            <v>0</v>
          </cell>
        </row>
        <row r="3581">
          <cell r="T3581">
            <v>0</v>
          </cell>
        </row>
        <row r="3582">
          <cell r="T3582">
            <v>0</v>
          </cell>
        </row>
        <row r="3583">
          <cell r="T3583">
            <v>0</v>
          </cell>
        </row>
        <row r="3584">
          <cell r="T3584">
            <v>0</v>
          </cell>
        </row>
        <row r="3585">
          <cell r="T3585">
            <v>0</v>
          </cell>
        </row>
        <row r="3586">
          <cell r="T3586">
            <v>0</v>
          </cell>
        </row>
        <row r="3587">
          <cell r="T3587">
            <v>0</v>
          </cell>
        </row>
        <row r="3588">
          <cell r="T3588">
            <v>0</v>
          </cell>
        </row>
        <row r="3589">
          <cell r="T3589">
            <v>0</v>
          </cell>
        </row>
        <row r="3590">
          <cell r="T3590">
            <v>0</v>
          </cell>
        </row>
        <row r="3591">
          <cell r="T3591">
            <v>0</v>
          </cell>
        </row>
        <row r="3592">
          <cell r="T3592">
            <v>0</v>
          </cell>
        </row>
        <row r="3593">
          <cell r="T3593">
            <v>0</v>
          </cell>
        </row>
        <row r="3594">
          <cell r="T3594">
            <v>0</v>
          </cell>
        </row>
        <row r="3595">
          <cell r="T3595">
            <v>0</v>
          </cell>
        </row>
        <row r="3596">
          <cell r="T3596">
            <v>0</v>
          </cell>
        </row>
        <row r="3597">
          <cell r="T3597">
            <v>0</v>
          </cell>
        </row>
        <row r="3598">
          <cell r="T3598">
            <v>0</v>
          </cell>
        </row>
        <row r="3599">
          <cell r="T3599">
            <v>0</v>
          </cell>
        </row>
        <row r="3600">
          <cell r="T3600">
            <v>0</v>
          </cell>
        </row>
        <row r="3601">
          <cell r="T3601">
            <v>0</v>
          </cell>
        </row>
        <row r="3602">
          <cell r="T3602">
            <v>0</v>
          </cell>
        </row>
        <row r="3603">
          <cell r="T3603">
            <v>0</v>
          </cell>
        </row>
        <row r="3604">
          <cell r="T3604">
            <v>0</v>
          </cell>
        </row>
      </sheetData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835AE-A91F-40AB-99D0-44A94567378B}">
  <dimension ref="A1:Y127"/>
  <sheetViews>
    <sheetView tabSelected="1" zoomScaleNormal="100" workbookViewId="0">
      <pane ySplit="2" topLeftCell="A3" activePane="bottomLeft" state="frozen"/>
      <selection activeCell="B402" sqref="B402"/>
      <selection pane="bottomLeft" activeCell="AF13" sqref="AF13"/>
    </sheetView>
  </sheetViews>
  <sheetFormatPr defaultColWidth="9.140625" defaultRowHeight="46.9" customHeight="1" x14ac:dyDescent="0.25"/>
  <cols>
    <col min="1" max="1" width="9.7109375" style="7" customWidth="1"/>
    <col min="2" max="2" width="9.85546875" style="7" customWidth="1"/>
    <col min="3" max="3" width="6.28515625" style="7" customWidth="1"/>
    <col min="4" max="4" width="5.42578125" style="7" customWidth="1"/>
    <col min="5" max="5" width="6.85546875" style="7" customWidth="1"/>
    <col min="6" max="6" width="7.140625" style="7" bestFit="1" customWidth="1"/>
    <col min="7" max="7" width="2.28515625" style="7" customWidth="1"/>
    <col min="8" max="8" width="10.85546875" style="7" customWidth="1"/>
    <col min="9" max="9" width="6" style="7" customWidth="1"/>
    <col min="10" max="10" width="6.140625" style="7" customWidth="1"/>
    <col min="11" max="12" width="6.5703125" style="7" customWidth="1"/>
    <col min="13" max="13" width="4.85546875" style="7" customWidth="1"/>
    <col min="14" max="15" width="6.28515625" style="7" customWidth="1"/>
    <col min="16" max="16" width="8.5703125" style="7" customWidth="1"/>
    <col min="17" max="18" width="6.7109375" style="7" customWidth="1"/>
    <col min="19" max="20" width="1.7109375" style="7" customWidth="1"/>
    <col min="21" max="22" width="8.28515625" style="7" customWidth="1"/>
    <col min="23" max="23" width="8" style="7" bestFit="1" customWidth="1"/>
    <col min="24" max="24" width="7.140625" style="7" customWidth="1"/>
    <col min="25" max="25" width="27.85546875" style="7" customWidth="1"/>
    <col min="26" max="16384" width="9.140625" style="7"/>
  </cols>
  <sheetData>
    <row r="1" spans="1:25" ht="17.45" customHeight="1" x14ac:dyDescent="0.3">
      <c r="B1" s="94" t="s">
        <v>24</v>
      </c>
      <c r="C1" s="95"/>
      <c r="D1" s="95"/>
      <c r="E1" s="95"/>
      <c r="F1" s="95"/>
      <c r="H1" s="94" t="s">
        <v>23</v>
      </c>
      <c r="I1" s="95"/>
      <c r="J1" s="95"/>
      <c r="K1" s="95"/>
      <c r="L1" s="95"/>
      <c r="N1" s="94" t="s">
        <v>1783</v>
      </c>
      <c r="O1" s="95"/>
      <c r="P1" s="95"/>
      <c r="Q1" s="95"/>
      <c r="R1" s="95"/>
      <c r="S1" s="17"/>
      <c r="T1" s="17"/>
      <c r="U1" s="93" t="s">
        <v>2027</v>
      </c>
      <c r="V1" s="93"/>
      <c r="W1" s="93"/>
      <c r="X1" s="79"/>
      <c r="Y1" s="13" t="s">
        <v>3572</v>
      </c>
    </row>
    <row r="2" spans="1:25" ht="69.75" customHeight="1" x14ac:dyDescent="0.25">
      <c r="A2" s="7" t="s">
        <v>2025</v>
      </c>
      <c r="B2" s="2" t="str">
        <f>Y1</f>
        <v>2025 Members as of 4/18/2025</v>
      </c>
      <c r="C2" s="1" t="s">
        <v>0</v>
      </c>
      <c r="D2" s="1" t="s">
        <v>2026</v>
      </c>
      <c r="E2" s="10" t="s">
        <v>27</v>
      </c>
      <c r="F2" s="10" t="s">
        <v>2061</v>
      </c>
      <c r="H2" s="2" t="str">
        <f>Y1</f>
        <v>2025 Members as of 4/18/2025</v>
      </c>
      <c r="I2" s="1" t="s">
        <v>0</v>
      </c>
      <c r="J2" s="1" t="s">
        <v>2026</v>
      </c>
      <c r="K2" s="10" t="s">
        <v>27</v>
      </c>
      <c r="L2" s="10" t="s">
        <v>2061</v>
      </c>
      <c r="N2" s="16" t="s">
        <v>1781</v>
      </c>
      <c r="O2" s="1" t="s">
        <v>0</v>
      </c>
      <c r="P2" s="16" t="s">
        <v>1780</v>
      </c>
      <c r="Q2" s="16" t="s">
        <v>27</v>
      </c>
      <c r="R2" s="16" t="s">
        <v>2061</v>
      </c>
      <c r="S2" s="25"/>
      <c r="U2" s="9" t="s">
        <v>21</v>
      </c>
      <c r="V2" s="3" t="s">
        <v>29</v>
      </c>
      <c r="W2" s="10" t="s">
        <v>27</v>
      </c>
      <c r="X2" s="10" t="s">
        <v>2061</v>
      </c>
    </row>
    <row r="3" spans="1:25" ht="19.149999999999999" customHeight="1" x14ac:dyDescent="0.25">
      <c r="A3" s="21" t="s">
        <v>57</v>
      </c>
      <c r="B3" s="4">
        <f ca="1">'Su201'!B3</f>
        <v>203</v>
      </c>
      <c r="C3" s="4">
        <f>'Su201'!C3</f>
        <v>200</v>
      </c>
      <c r="D3" s="4">
        <f>'Su201'!D3</f>
        <v>273</v>
      </c>
      <c r="E3" s="4">
        <f ca="1">IF('Su201'!$E$3&lt;0,0,'Su201'!$E$3)</f>
        <v>70</v>
      </c>
      <c r="F3" s="80">
        <f ca="1">IFERROR(B3/D3,0)</f>
        <v>0.74358974358974361</v>
      </c>
      <c r="H3" s="21">
        <f>'Su201'!H3</f>
        <v>386</v>
      </c>
      <c r="I3" s="21">
        <f>'Su201'!I3</f>
        <v>381</v>
      </c>
      <c r="J3" s="21">
        <f>'Su201'!J3</f>
        <v>359</v>
      </c>
      <c r="K3" s="4">
        <f>IF('Su201'!$K$3&lt;0,0,'Su201'!$K$3)</f>
        <v>0</v>
      </c>
      <c r="L3" s="80">
        <f>IFERROR(H3/J3,0)</f>
        <v>1.075208913649025</v>
      </c>
      <c r="N3" s="21">
        <f ca="1">B3+H3</f>
        <v>589</v>
      </c>
      <c r="O3" s="4">
        <f>C3+I3</f>
        <v>581</v>
      </c>
      <c r="P3" s="21">
        <f>'Su201'!P3</f>
        <v>632</v>
      </c>
      <c r="Q3" s="21">
        <f ca="1">IF((P3-N3)&lt;0,0,P3-N3)</f>
        <v>43</v>
      </c>
      <c r="R3" s="80">
        <f ca="1">IFERROR(N3/P3,0)</f>
        <v>0.93196202531645567</v>
      </c>
      <c r="S3" s="24"/>
      <c r="U3" s="21">
        <f>'Su201'!B11</f>
        <v>10</v>
      </c>
      <c r="V3" s="21">
        <f>'Su201'!C11</f>
        <v>14</v>
      </c>
      <c r="W3" s="21">
        <f>'Su201'!D11</f>
        <v>4</v>
      </c>
      <c r="X3" s="80">
        <f>IFERROR(U3/V3,0)</f>
        <v>0.7142857142857143</v>
      </c>
    </row>
    <row r="4" spans="1:25" ht="19.149999999999999" customHeight="1" x14ac:dyDescent="0.25">
      <c r="A4" s="21" t="s">
        <v>58</v>
      </c>
      <c r="B4" s="21">
        <f>'Su204'!B3</f>
        <v>47</v>
      </c>
      <c r="C4" s="21">
        <f>'Su204'!C3</f>
        <v>96</v>
      </c>
      <c r="D4" s="21">
        <f>'Su204'!D3</f>
        <v>152</v>
      </c>
      <c r="E4" s="4">
        <f>IF('Su204'!$E$3&lt;0,0,'Su204'!$E$3)</f>
        <v>105</v>
      </c>
      <c r="F4" s="80">
        <f>IFERROR(B4/D4,0)</f>
        <v>0.30921052631578949</v>
      </c>
      <c r="H4" s="21">
        <f>'Su204'!H3</f>
        <v>240</v>
      </c>
      <c r="I4" s="21">
        <f>'Su204'!I3</f>
        <v>278</v>
      </c>
      <c r="J4" s="21">
        <f>'Su204'!J3</f>
        <v>236</v>
      </c>
      <c r="K4" s="4">
        <f>IF('Su204'!$K$3&lt;0,0,'Su204'!$K$3)</f>
        <v>0</v>
      </c>
      <c r="L4" s="80">
        <f t="shared" ref="L4:L37" si="0">IFERROR(H4/J4,0)</f>
        <v>1.0169491525423728</v>
      </c>
      <c r="N4" s="21">
        <f t="shared" ref="N4:N36" si="1">B4+H4</f>
        <v>287</v>
      </c>
      <c r="O4" s="4">
        <f t="shared" ref="O4:O37" si="2">C4+I4</f>
        <v>374</v>
      </c>
      <c r="P4" s="21">
        <f>'Su204'!O3</f>
        <v>388</v>
      </c>
      <c r="Q4" s="21">
        <f t="shared" ref="Q4:Q37" si="3">IF((P4-N4)&lt;0,0,P4-N4)</f>
        <v>101</v>
      </c>
      <c r="R4" s="80">
        <f t="shared" ref="R4:R37" si="4">IFERROR(N4/P4,0)</f>
        <v>0.73969072164948457</v>
      </c>
      <c r="U4" s="21">
        <f>'Su204'!B11</f>
        <v>1</v>
      </c>
      <c r="V4" s="21">
        <f>'Su204'!C11</f>
        <v>13</v>
      </c>
      <c r="W4" s="21">
        <f>'Su204'!D11</f>
        <v>12</v>
      </c>
      <c r="X4" s="80">
        <f t="shared" ref="X4:X37" si="5">IFERROR(U4/V4,0)</f>
        <v>7.6923076923076927E-2</v>
      </c>
    </row>
    <row r="5" spans="1:25" ht="19.149999999999999" customHeight="1" x14ac:dyDescent="0.25">
      <c r="A5" s="21" t="s">
        <v>62</v>
      </c>
      <c r="B5" s="21">
        <f>'Su205'!B3</f>
        <v>97</v>
      </c>
      <c r="C5" s="21">
        <f>'Su205'!C3</f>
        <v>95</v>
      </c>
      <c r="D5" s="21">
        <f>'Su205'!D3</f>
        <v>252</v>
      </c>
      <c r="E5" s="4">
        <f>IF('Su205'!$E$3&lt;0,0,'Su205'!$E$3)</f>
        <v>155</v>
      </c>
      <c r="F5" s="80">
        <f t="shared" ref="F5:F36" si="6">IFERROR(B5/D5,0)</f>
        <v>0.38492063492063494</v>
      </c>
      <c r="H5" s="21">
        <f>'Su205'!H3</f>
        <v>299</v>
      </c>
      <c r="I5" s="21">
        <f>'Su205'!I3</f>
        <v>331</v>
      </c>
      <c r="J5" s="21">
        <f>'Su205'!J3</f>
        <v>321</v>
      </c>
      <c r="K5" s="4">
        <f>IF('Su205'!$K$3&lt;0,0,'Su205'!$K$3)</f>
        <v>22</v>
      </c>
      <c r="L5" s="80">
        <f t="shared" si="0"/>
        <v>0.93146417445482865</v>
      </c>
      <c r="N5" s="21">
        <f t="shared" si="1"/>
        <v>396</v>
      </c>
      <c r="O5" s="4">
        <f t="shared" si="2"/>
        <v>426</v>
      </c>
      <c r="P5" s="21">
        <f>'Su205'!O3</f>
        <v>573</v>
      </c>
      <c r="Q5" s="21">
        <f t="shared" si="3"/>
        <v>177</v>
      </c>
      <c r="R5" s="80">
        <f t="shared" si="4"/>
        <v>0.69109947643979053</v>
      </c>
      <c r="U5" s="21">
        <f>'Su205'!B11</f>
        <v>1</v>
      </c>
      <c r="V5" s="21">
        <f>'Su205'!C11</f>
        <v>14</v>
      </c>
      <c r="W5" s="86">
        <f>'Su205'!D11</f>
        <v>13</v>
      </c>
      <c r="X5" s="80">
        <f t="shared" si="5"/>
        <v>7.1428571428571425E-2</v>
      </c>
    </row>
    <row r="6" spans="1:25" ht="19.149999999999999" customHeight="1" x14ac:dyDescent="0.25">
      <c r="A6" s="21" t="s">
        <v>1</v>
      </c>
      <c r="B6" s="21">
        <f>'Su206'!B3</f>
        <v>44</v>
      </c>
      <c r="C6" s="21">
        <f>'Su206'!C3</f>
        <v>66</v>
      </c>
      <c r="D6" s="21">
        <f>'Su206'!D3</f>
        <v>88</v>
      </c>
      <c r="E6" s="4">
        <f>IF('Su206'!$E$3&lt;0,0,'Su206'!$E$3)</f>
        <v>44</v>
      </c>
      <c r="F6" s="80">
        <f t="shared" si="6"/>
        <v>0.5</v>
      </c>
      <c r="H6" s="21">
        <f>'Su206'!H3</f>
        <v>154</v>
      </c>
      <c r="I6" s="21">
        <f>'Su206'!I3</f>
        <v>145</v>
      </c>
      <c r="J6" s="21">
        <f>'Su206'!J3</f>
        <v>142</v>
      </c>
      <c r="K6" s="4">
        <f>IF('Su206'!$K$3&lt;0,0,'Su206'!$K$3)</f>
        <v>0</v>
      </c>
      <c r="L6" s="80">
        <f t="shared" si="0"/>
        <v>1.0845070422535212</v>
      </c>
      <c r="N6" s="21">
        <f t="shared" si="1"/>
        <v>198</v>
      </c>
      <c r="O6" s="4">
        <f t="shared" si="2"/>
        <v>211</v>
      </c>
      <c r="P6" s="21">
        <f>'Su206'!O3</f>
        <v>230</v>
      </c>
      <c r="Q6" s="21">
        <f t="shared" si="3"/>
        <v>32</v>
      </c>
      <c r="R6" s="80">
        <f t="shared" si="4"/>
        <v>0.86086956521739133</v>
      </c>
      <c r="U6" s="21">
        <f>'Su206'!B11</f>
        <v>0</v>
      </c>
      <c r="V6" s="21">
        <f>'Su206'!C11</f>
        <v>10</v>
      </c>
      <c r="W6" s="21">
        <f>'Su206'!D11</f>
        <v>10</v>
      </c>
      <c r="X6" s="80">
        <f t="shared" si="5"/>
        <v>0</v>
      </c>
    </row>
    <row r="7" spans="1:25" ht="19.149999999999999" customHeight="1" x14ac:dyDescent="0.25">
      <c r="A7" s="21" t="s">
        <v>19</v>
      </c>
      <c r="B7" s="21">
        <f>'Su211'!B3</f>
        <v>96</v>
      </c>
      <c r="C7" s="21">
        <f>'Su211'!C3</f>
        <v>136</v>
      </c>
      <c r="D7" s="21">
        <f>'Su211'!D3</f>
        <v>186</v>
      </c>
      <c r="E7" s="4">
        <f>IF('Su211'!$E$3&lt;0,0,'Su211'!$E$3)</f>
        <v>90</v>
      </c>
      <c r="F7" s="80">
        <f t="shared" si="6"/>
        <v>0.5161290322580645</v>
      </c>
      <c r="H7" s="21">
        <f>'Su211'!H3</f>
        <v>265</v>
      </c>
      <c r="I7" s="21">
        <f>'Su211'!I3</f>
        <v>300</v>
      </c>
      <c r="J7" s="21">
        <f>'Su211'!J3</f>
        <v>257</v>
      </c>
      <c r="K7" s="4">
        <f>IF('Su211'!$K$3&lt;0,0,'Su211'!$K$3)</f>
        <v>0</v>
      </c>
      <c r="L7" s="80">
        <f t="shared" si="0"/>
        <v>1.0311284046692606</v>
      </c>
      <c r="N7" s="21">
        <f t="shared" si="1"/>
        <v>361</v>
      </c>
      <c r="O7" s="4">
        <f t="shared" si="2"/>
        <v>436</v>
      </c>
      <c r="P7" s="21">
        <f>'Su211'!O3</f>
        <v>443</v>
      </c>
      <c r="Q7" s="21">
        <f t="shared" si="3"/>
        <v>82</v>
      </c>
      <c r="R7" s="80">
        <f t="shared" si="4"/>
        <v>0.8148984198645598</v>
      </c>
      <c r="U7" s="21">
        <f>'Su211'!B11</f>
        <v>4</v>
      </c>
      <c r="V7" s="21">
        <f>'Su211'!C11</f>
        <v>19</v>
      </c>
      <c r="W7" s="21">
        <f>'Su211'!D11</f>
        <v>15</v>
      </c>
      <c r="X7" s="80">
        <f t="shared" si="5"/>
        <v>0.21052631578947367</v>
      </c>
    </row>
    <row r="8" spans="1:25" ht="19.149999999999999" customHeight="1" x14ac:dyDescent="0.25">
      <c r="A8" s="21" t="s">
        <v>74</v>
      </c>
      <c r="B8" s="21">
        <f>'Su213'!B3</f>
        <v>36</v>
      </c>
      <c r="C8" s="21">
        <f>'Su213'!C3</f>
        <v>40</v>
      </c>
      <c r="D8" s="21">
        <f>'Su213'!D3</f>
        <v>57</v>
      </c>
      <c r="E8" s="4">
        <f>IF('Su213'!$E$3&lt;0,0,'Su213'!$E$3)</f>
        <v>21</v>
      </c>
      <c r="F8" s="80">
        <f t="shared" si="6"/>
        <v>0.63157894736842102</v>
      </c>
      <c r="H8" s="21">
        <f>'Su213'!H3</f>
        <v>58</v>
      </c>
      <c r="I8" s="21">
        <f>'Su213'!I3</f>
        <v>71</v>
      </c>
      <c r="J8" s="21">
        <f>'Su213'!J3</f>
        <v>56</v>
      </c>
      <c r="K8" s="4">
        <f>IF('Su213'!$K$3&lt;0,0,'Su213'!$K$3)</f>
        <v>0</v>
      </c>
      <c r="L8" s="80">
        <f t="shared" si="0"/>
        <v>1.0357142857142858</v>
      </c>
      <c r="N8" s="21">
        <f t="shared" si="1"/>
        <v>94</v>
      </c>
      <c r="O8" s="4">
        <f t="shared" si="2"/>
        <v>111</v>
      </c>
      <c r="P8" s="21">
        <f>'Su213'!O3</f>
        <v>113</v>
      </c>
      <c r="Q8" s="21">
        <f t="shared" si="3"/>
        <v>19</v>
      </c>
      <c r="R8" s="80">
        <f t="shared" si="4"/>
        <v>0.83185840707964598</v>
      </c>
      <c r="U8" s="21">
        <f>'Su213'!B11</f>
        <v>2</v>
      </c>
      <c r="V8" s="21">
        <f>'Su213'!C11</f>
        <v>5</v>
      </c>
      <c r="W8" s="21">
        <f>'Su213'!D11</f>
        <v>3</v>
      </c>
      <c r="X8" s="80">
        <f t="shared" si="5"/>
        <v>0.4</v>
      </c>
    </row>
    <row r="9" spans="1:25" ht="19.149999999999999" customHeight="1" x14ac:dyDescent="0.25">
      <c r="A9" s="21" t="s">
        <v>46</v>
      </c>
      <c r="B9" s="21">
        <f>'Su214'!B3</f>
        <v>111</v>
      </c>
      <c r="C9" s="21">
        <f>'Su214'!C3</f>
        <v>62</v>
      </c>
      <c r="D9" s="21">
        <f>'Su214'!D3</f>
        <v>159</v>
      </c>
      <c r="E9" s="4">
        <f>IF('Su214'!$E$3&lt;0,0,'Su214'!$E$3)</f>
        <v>48</v>
      </c>
      <c r="F9" s="80">
        <f t="shared" si="6"/>
        <v>0.69811320754716977</v>
      </c>
      <c r="H9" s="21">
        <f>'Su214'!H3</f>
        <v>130</v>
      </c>
      <c r="I9" s="21">
        <f>'Su214'!I3</f>
        <v>131</v>
      </c>
      <c r="J9" s="21">
        <f>'Su214'!J3</f>
        <v>116</v>
      </c>
      <c r="K9" s="4">
        <f>IF('Su214'!$K$3&lt;0,0,'Su214'!$K$3)</f>
        <v>0</v>
      </c>
      <c r="L9" s="80">
        <f t="shared" si="0"/>
        <v>1.1206896551724137</v>
      </c>
      <c r="N9" s="21">
        <f t="shared" si="1"/>
        <v>241</v>
      </c>
      <c r="O9" s="4">
        <f t="shared" si="2"/>
        <v>193</v>
      </c>
      <c r="P9" s="21">
        <f>'Su214'!O3</f>
        <v>275</v>
      </c>
      <c r="Q9" s="21">
        <f t="shared" si="3"/>
        <v>34</v>
      </c>
      <c r="R9" s="80">
        <f t="shared" si="4"/>
        <v>0.87636363636363634</v>
      </c>
      <c r="U9" s="21">
        <f>'Su214'!B11</f>
        <v>3</v>
      </c>
      <c r="V9" s="21">
        <f>'Su214'!C11</f>
        <v>12</v>
      </c>
      <c r="W9" s="21">
        <f>'Su214'!D11</f>
        <v>9</v>
      </c>
      <c r="X9" s="80">
        <f t="shared" si="5"/>
        <v>0.25</v>
      </c>
    </row>
    <row r="10" spans="1:25" ht="19.149999999999999" customHeight="1" x14ac:dyDescent="0.25">
      <c r="A10" s="21" t="s">
        <v>84</v>
      </c>
      <c r="B10" s="21">
        <f>'Su215'!B3</f>
        <v>131</v>
      </c>
      <c r="C10" s="21">
        <f>'Su215'!C3</f>
        <v>183</v>
      </c>
      <c r="D10" s="21">
        <f>'Su215'!D3</f>
        <v>187</v>
      </c>
      <c r="E10" s="4">
        <f>IF('Su215'!$E$3&lt;0,0,'Su215'!$E$3)</f>
        <v>56</v>
      </c>
      <c r="F10" s="80">
        <f t="shared" si="6"/>
        <v>0.70053475935828879</v>
      </c>
      <c r="H10" s="21">
        <f>'Su215'!H3</f>
        <v>347</v>
      </c>
      <c r="I10" s="21">
        <f>'Su215'!I3</f>
        <v>329</v>
      </c>
      <c r="J10" s="21">
        <f>'Su215'!J3</f>
        <v>354</v>
      </c>
      <c r="K10" s="4">
        <f>IF('Su215'!$K$3&lt;0,0,'Su215'!$K$3)</f>
        <v>7</v>
      </c>
      <c r="L10" s="80">
        <f t="shared" si="0"/>
        <v>0.98022598870056499</v>
      </c>
      <c r="N10" s="21">
        <f t="shared" si="1"/>
        <v>478</v>
      </c>
      <c r="O10" s="4">
        <f t="shared" si="2"/>
        <v>512</v>
      </c>
      <c r="P10" s="21">
        <f>'Su215'!O3</f>
        <v>541</v>
      </c>
      <c r="Q10" s="21">
        <f t="shared" si="3"/>
        <v>63</v>
      </c>
      <c r="R10" s="80">
        <f t="shared" si="4"/>
        <v>0.88354898336414045</v>
      </c>
      <c r="U10" s="21">
        <f>'Su215'!B11</f>
        <v>4</v>
      </c>
      <c r="V10" s="21">
        <f>'Su215'!C11</f>
        <v>13</v>
      </c>
      <c r="W10" s="21">
        <f>'Su215'!D11</f>
        <v>9</v>
      </c>
      <c r="X10" s="80">
        <f t="shared" si="5"/>
        <v>0.30769230769230771</v>
      </c>
    </row>
    <row r="11" spans="1:25" ht="19.149999999999999" customHeight="1" x14ac:dyDescent="0.25">
      <c r="A11" s="21" t="s">
        <v>56</v>
      </c>
      <c r="B11" s="21">
        <f>'Su217'!B3</f>
        <v>179</v>
      </c>
      <c r="C11" s="21">
        <f>'Su217'!C3</f>
        <v>191</v>
      </c>
      <c r="D11" s="21">
        <f>'Su217'!D3</f>
        <v>193</v>
      </c>
      <c r="E11" s="4">
        <f>IF('Su217'!$E$3&lt;0,0,'Su217'!$E$3)</f>
        <v>14</v>
      </c>
      <c r="F11" s="80">
        <f t="shared" si="6"/>
        <v>0.92746113989637302</v>
      </c>
      <c r="H11" s="21">
        <f>'Su217'!H3</f>
        <v>341</v>
      </c>
      <c r="I11" s="21">
        <f>'Su217'!I3</f>
        <v>326</v>
      </c>
      <c r="J11" s="21">
        <f>'Su217'!J3</f>
        <v>308</v>
      </c>
      <c r="K11" s="4">
        <f>IF('Su217'!$K$3&lt;0,0,'Su217'!$K$3)</f>
        <v>0</v>
      </c>
      <c r="L11" s="80">
        <f t="shared" si="0"/>
        <v>1.1071428571428572</v>
      </c>
      <c r="N11" s="21">
        <f t="shared" si="1"/>
        <v>520</v>
      </c>
      <c r="O11" s="4">
        <f t="shared" si="2"/>
        <v>517</v>
      </c>
      <c r="P11" s="21">
        <f>'Su217'!O3</f>
        <v>501</v>
      </c>
      <c r="Q11" s="21">
        <f t="shared" si="3"/>
        <v>0</v>
      </c>
      <c r="R11" s="80">
        <f t="shared" si="4"/>
        <v>1.0379241516966067</v>
      </c>
      <c r="U11" s="21">
        <f>'Su217'!B11</f>
        <v>12</v>
      </c>
      <c r="V11" s="21">
        <f>'Su217'!C11</f>
        <v>13</v>
      </c>
      <c r="W11" s="21">
        <f>'Su217'!D11</f>
        <v>1</v>
      </c>
      <c r="X11" s="80">
        <f t="shared" si="5"/>
        <v>0.92307692307692313</v>
      </c>
    </row>
    <row r="12" spans="1:25" ht="19.149999999999999" customHeight="1" x14ac:dyDescent="0.25">
      <c r="A12" s="21" t="s">
        <v>60</v>
      </c>
      <c r="B12" s="21">
        <f>'Su223'!B3</f>
        <v>87</v>
      </c>
      <c r="C12" s="21">
        <f>'Su223'!C3</f>
        <v>71</v>
      </c>
      <c r="D12" s="21">
        <f>'Su223'!D3</f>
        <v>113</v>
      </c>
      <c r="E12" s="4">
        <f>IF('Su223'!$E$3&lt;0,0,'Su223'!$E$3)</f>
        <v>26</v>
      </c>
      <c r="F12" s="80">
        <f t="shared" si="6"/>
        <v>0.76991150442477874</v>
      </c>
      <c r="H12" s="21">
        <f>'Su223'!H3</f>
        <v>173</v>
      </c>
      <c r="I12" s="21">
        <f>'Su223'!I3</f>
        <v>169</v>
      </c>
      <c r="J12" s="21">
        <f>'Su223'!J3</f>
        <v>149</v>
      </c>
      <c r="K12" s="4">
        <f>IF('Su223'!$K$3&lt;0,0,'Su223'!$K$3)</f>
        <v>0</v>
      </c>
      <c r="L12" s="80">
        <f t="shared" si="0"/>
        <v>1.1610738255033557</v>
      </c>
      <c r="N12" s="21">
        <f t="shared" si="1"/>
        <v>260</v>
      </c>
      <c r="O12" s="4">
        <f t="shared" si="2"/>
        <v>240</v>
      </c>
      <c r="P12" s="21">
        <f>'Su223'!O3</f>
        <v>262</v>
      </c>
      <c r="Q12" s="21">
        <f t="shared" si="3"/>
        <v>2</v>
      </c>
      <c r="R12" s="80">
        <f t="shared" si="4"/>
        <v>0.99236641221374045</v>
      </c>
      <c r="U12" s="21">
        <f>'Su223'!B11</f>
        <v>7</v>
      </c>
      <c r="V12" s="21">
        <f>'Su223'!C11</f>
        <v>9</v>
      </c>
      <c r="W12" s="21">
        <f>'Su223'!D11</f>
        <v>2</v>
      </c>
      <c r="X12" s="80">
        <f t="shared" si="5"/>
        <v>0.77777777777777779</v>
      </c>
    </row>
    <row r="13" spans="1:25" ht="19.149999999999999" customHeight="1" x14ac:dyDescent="0.25">
      <c r="A13" s="21" t="s">
        <v>45</v>
      </c>
      <c r="B13" s="21">
        <f>'Su224'!B3</f>
        <v>184</v>
      </c>
      <c r="C13" s="21">
        <f>'Su224'!C3</f>
        <v>105</v>
      </c>
      <c r="D13" s="21">
        <f>'Su224'!D3</f>
        <v>150</v>
      </c>
      <c r="E13" s="4">
        <f>IF('Su224'!$E$3&lt;0,0,'Su224'!$E$3)</f>
        <v>0</v>
      </c>
      <c r="F13" s="80">
        <f t="shared" si="6"/>
        <v>1.2266666666666666</v>
      </c>
      <c r="H13" s="21">
        <f>'Su224'!H3</f>
        <v>209</v>
      </c>
      <c r="I13" s="21">
        <f>'Su224'!I3</f>
        <v>202</v>
      </c>
      <c r="J13" s="21">
        <f>'Su224'!J3</f>
        <v>252</v>
      </c>
      <c r="K13" s="4">
        <f>IF('Su224'!$K$3&lt;0,0,'Su224'!$K$3)</f>
        <v>43</v>
      </c>
      <c r="L13" s="80">
        <f t="shared" si="0"/>
        <v>0.82936507936507942</v>
      </c>
      <c r="N13" s="21">
        <f t="shared" si="1"/>
        <v>393</v>
      </c>
      <c r="O13" s="4">
        <f t="shared" si="2"/>
        <v>307</v>
      </c>
      <c r="P13" s="21">
        <f>'Su224'!O3</f>
        <v>402</v>
      </c>
      <c r="Q13" s="21">
        <f t="shared" si="3"/>
        <v>9</v>
      </c>
      <c r="R13" s="80">
        <f t="shared" si="4"/>
        <v>0.97761194029850751</v>
      </c>
      <c r="U13" s="21">
        <f>'Su224'!B11</f>
        <v>5</v>
      </c>
      <c r="V13" s="21">
        <f>'Su224'!C11</f>
        <v>19</v>
      </c>
      <c r="W13" s="21">
        <f>'Su224'!D11</f>
        <v>14</v>
      </c>
      <c r="X13" s="80">
        <f t="shared" si="5"/>
        <v>0.26315789473684209</v>
      </c>
    </row>
    <row r="14" spans="1:25" ht="19.149999999999999" customHeight="1" x14ac:dyDescent="0.25">
      <c r="A14" s="21" t="s">
        <v>69</v>
      </c>
      <c r="B14" s="21">
        <f>'Su225'!B3</f>
        <v>52</v>
      </c>
      <c r="C14" s="21">
        <f>'Su225'!C3</f>
        <v>95</v>
      </c>
      <c r="D14" s="21">
        <f>'Su225'!D3</f>
        <v>220</v>
      </c>
      <c r="E14" s="4">
        <f>IF('Su225'!$E$3&lt;0,0,'Su225'!$E$3)</f>
        <v>168</v>
      </c>
      <c r="F14" s="80">
        <f t="shared" si="6"/>
        <v>0.23636363636363636</v>
      </c>
      <c r="H14" s="21">
        <f>'Su225'!H3</f>
        <v>242</v>
      </c>
      <c r="I14" s="21">
        <f>'Su225'!I3</f>
        <v>282</v>
      </c>
      <c r="J14" s="21">
        <f>'Su225'!J3</f>
        <v>251</v>
      </c>
      <c r="K14" s="4">
        <f>IF('Su225'!$K$3&lt;0,0,'Su225'!$K$3)</f>
        <v>9</v>
      </c>
      <c r="L14" s="80">
        <f t="shared" si="0"/>
        <v>0.96414342629482075</v>
      </c>
      <c r="N14" s="21">
        <f t="shared" si="1"/>
        <v>294</v>
      </c>
      <c r="O14" s="4">
        <f t="shared" si="2"/>
        <v>377</v>
      </c>
      <c r="P14" s="21">
        <f>'Su225'!O3</f>
        <v>471</v>
      </c>
      <c r="Q14" s="21">
        <f t="shared" si="3"/>
        <v>177</v>
      </c>
      <c r="R14" s="80">
        <f t="shared" si="4"/>
        <v>0.62420382165605093</v>
      </c>
      <c r="U14" s="21">
        <f>'Su225'!B11</f>
        <v>3</v>
      </c>
      <c r="V14" s="21">
        <f>'Su225'!C11</f>
        <v>11</v>
      </c>
      <c r="W14" s="21">
        <f>'Su225'!D11</f>
        <v>8</v>
      </c>
      <c r="X14" s="80">
        <f t="shared" si="5"/>
        <v>0.27272727272727271</v>
      </c>
    </row>
    <row r="15" spans="1:25" ht="19.149999999999999" customHeight="1" x14ac:dyDescent="0.25">
      <c r="A15" s="21" t="s">
        <v>77</v>
      </c>
      <c r="B15" s="21">
        <f>'Su229'!B3</f>
        <v>29</v>
      </c>
      <c r="C15" s="21">
        <f>'Su229'!C3</f>
        <v>84</v>
      </c>
      <c r="D15" s="21">
        <f>'Su229'!D3</f>
        <v>90</v>
      </c>
      <c r="E15" s="4">
        <f>IF('Su229'!$E$3&lt;0,0,'Su229'!$E$3)</f>
        <v>61</v>
      </c>
      <c r="F15" s="80">
        <f t="shared" si="6"/>
        <v>0.32222222222222224</v>
      </c>
      <c r="H15" s="21">
        <f>'Su229'!H3</f>
        <v>72</v>
      </c>
      <c r="I15" s="21">
        <f>'Su229'!I3</f>
        <v>88</v>
      </c>
      <c r="J15" s="21">
        <f>'Su229'!J3</f>
        <v>123</v>
      </c>
      <c r="K15" s="4">
        <f>IF('Su229'!$K$3&lt;0,0,'Su229'!$K$3)</f>
        <v>51</v>
      </c>
      <c r="L15" s="80">
        <f t="shared" si="0"/>
        <v>0.58536585365853655</v>
      </c>
      <c r="N15" s="21">
        <f t="shared" si="1"/>
        <v>101</v>
      </c>
      <c r="O15" s="4">
        <f t="shared" si="2"/>
        <v>172</v>
      </c>
      <c r="P15" s="21">
        <f>'Su229'!O3</f>
        <v>213</v>
      </c>
      <c r="Q15" s="21">
        <f t="shared" si="3"/>
        <v>112</v>
      </c>
      <c r="R15" s="80">
        <f t="shared" si="4"/>
        <v>0.47417840375586856</v>
      </c>
      <c r="U15" s="21">
        <f>'Su229'!B11</f>
        <v>1</v>
      </c>
      <c r="V15" s="21">
        <f>'Su229'!C11</f>
        <v>8</v>
      </c>
      <c r="W15" s="21">
        <f>'Su229'!D11</f>
        <v>7</v>
      </c>
      <c r="X15" s="80">
        <f t="shared" si="5"/>
        <v>0.125</v>
      </c>
    </row>
    <row r="16" spans="1:25" ht="19.149999999999999" customHeight="1" x14ac:dyDescent="0.25">
      <c r="A16" s="21" t="s">
        <v>80</v>
      </c>
      <c r="B16" s="21">
        <f>'Su230'!B3</f>
        <v>55</v>
      </c>
      <c r="C16" s="21">
        <f>'Su230'!C3</f>
        <v>98</v>
      </c>
      <c r="D16" s="21">
        <f>'Su230'!D3</f>
        <v>108</v>
      </c>
      <c r="E16" s="4">
        <f>IF('Su230'!$E$3&lt;0,0,'Su230'!$E$3)</f>
        <v>53</v>
      </c>
      <c r="F16" s="80">
        <f t="shared" si="6"/>
        <v>0.5092592592592593</v>
      </c>
      <c r="H16" s="21">
        <f>'Su230'!H3</f>
        <v>202</v>
      </c>
      <c r="I16" s="21">
        <f>'Su230'!I3</f>
        <v>215</v>
      </c>
      <c r="J16" s="21">
        <f>'Su230'!J3</f>
        <v>168</v>
      </c>
      <c r="K16" s="4">
        <f>IF('Su230'!$K$3&lt;0,0,'Su230'!$K$3)</f>
        <v>0</v>
      </c>
      <c r="L16" s="80">
        <f t="shared" si="0"/>
        <v>1.2023809523809523</v>
      </c>
      <c r="N16" s="21">
        <f t="shared" si="1"/>
        <v>257</v>
      </c>
      <c r="O16" s="4">
        <f t="shared" si="2"/>
        <v>313</v>
      </c>
      <c r="P16" s="21">
        <f>'Su230'!O3</f>
        <v>276</v>
      </c>
      <c r="Q16" s="21">
        <f t="shared" si="3"/>
        <v>19</v>
      </c>
      <c r="R16" s="80">
        <f t="shared" si="4"/>
        <v>0.9311594202898551</v>
      </c>
      <c r="U16" s="21">
        <f>'Su230'!B11</f>
        <v>2</v>
      </c>
      <c r="V16" s="21">
        <f>'Su230'!C11</f>
        <v>9</v>
      </c>
      <c r="W16" s="21">
        <f>'Su230'!D11</f>
        <v>7</v>
      </c>
      <c r="X16" s="80">
        <f t="shared" si="5"/>
        <v>0.22222222222222221</v>
      </c>
    </row>
    <row r="17" spans="1:24" ht="19.149999999999999" customHeight="1" x14ac:dyDescent="0.25">
      <c r="A17" s="21" t="s">
        <v>44</v>
      </c>
      <c r="B17" s="21">
        <f>'Su238'!B3</f>
        <v>85</v>
      </c>
      <c r="C17" s="21">
        <f>'Su238'!C3</f>
        <v>114</v>
      </c>
      <c r="D17" s="21">
        <f>'Su238'!D3</f>
        <v>114</v>
      </c>
      <c r="E17" s="4">
        <f>IF('Su238'!$E$3&lt;0,0,'Su238'!$E$3)</f>
        <v>29</v>
      </c>
      <c r="F17" s="80">
        <f t="shared" si="6"/>
        <v>0.74561403508771928</v>
      </c>
      <c r="H17" s="21">
        <f>'Su238'!H3</f>
        <v>204</v>
      </c>
      <c r="I17" s="21">
        <f>'Su238'!I3</f>
        <v>173</v>
      </c>
      <c r="J17" s="21">
        <f>'Su238'!J3</f>
        <v>139</v>
      </c>
      <c r="K17" s="4">
        <f>IF('Su238'!$K$3&lt;0,0,'Su238'!$K$3)</f>
        <v>0</v>
      </c>
      <c r="L17" s="80">
        <f t="shared" si="0"/>
        <v>1.4676258992805755</v>
      </c>
      <c r="N17" s="21">
        <f t="shared" si="1"/>
        <v>289</v>
      </c>
      <c r="O17" s="4">
        <f t="shared" si="2"/>
        <v>287</v>
      </c>
      <c r="P17" s="21">
        <f>'Su238'!O3</f>
        <v>253</v>
      </c>
      <c r="Q17" s="21">
        <f t="shared" si="3"/>
        <v>0</v>
      </c>
      <c r="R17" s="80">
        <f t="shared" si="4"/>
        <v>1.1422924901185771</v>
      </c>
      <c r="U17" s="21">
        <f>'Su238'!B11</f>
        <v>6</v>
      </c>
      <c r="V17" s="21">
        <f>'Su238'!C11</f>
        <v>8</v>
      </c>
      <c r="W17" s="21">
        <f>'Su238'!D11</f>
        <v>2</v>
      </c>
      <c r="X17" s="80">
        <f t="shared" si="5"/>
        <v>0.75</v>
      </c>
    </row>
    <row r="18" spans="1:24" ht="19.149999999999999" customHeight="1" x14ac:dyDescent="0.25">
      <c r="A18" s="21" t="s">
        <v>94</v>
      </c>
      <c r="B18" s="21">
        <f>'Su509'!B3</f>
        <v>28</v>
      </c>
      <c r="C18" s="21">
        <f>'Su509'!C3</f>
        <v>49</v>
      </c>
      <c r="D18" s="21">
        <f>'Su509'!D3</f>
        <v>25</v>
      </c>
      <c r="E18" s="4">
        <f>IF('Su509'!$E$3&lt;0,0,'Su509'!$E$3)</f>
        <v>0</v>
      </c>
      <c r="F18" s="80">
        <f t="shared" si="6"/>
        <v>1.1200000000000001</v>
      </c>
      <c r="G18" s="22"/>
      <c r="H18" s="21">
        <f>'Su509'!H3</f>
        <v>58</v>
      </c>
      <c r="I18" s="21">
        <f>'Su509'!I3</f>
        <v>45</v>
      </c>
      <c r="J18" s="21">
        <f>'Su509'!J3</f>
        <v>38</v>
      </c>
      <c r="K18" s="4">
        <f>IF('Su509'!$K$3&lt;0,0,'Su509'!$K$3)</f>
        <v>0</v>
      </c>
      <c r="L18" s="80">
        <f t="shared" si="0"/>
        <v>1.5263157894736843</v>
      </c>
      <c r="N18" s="21">
        <f t="shared" si="1"/>
        <v>86</v>
      </c>
      <c r="O18" s="4">
        <f t="shared" si="2"/>
        <v>94</v>
      </c>
      <c r="P18" s="21">
        <f>'Su509'!O3</f>
        <v>63</v>
      </c>
      <c r="Q18" s="21">
        <f t="shared" si="3"/>
        <v>0</v>
      </c>
      <c r="R18" s="80">
        <f t="shared" si="4"/>
        <v>1.3650793650793651</v>
      </c>
      <c r="U18" s="21">
        <f>'Su509'!B11</f>
        <v>1</v>
      </c>
      <c r="V18" s="21">
        <f>'Su509'!C11</f>
        <v>0</v>
      </c>
      <c r="W18" s="21">
        <f>'Su509'!D11</f>
        <v>-1</v>
      </c>
      <c r="X18" s="80">
        <f t="shared" si="5"/>
        <v>0</v>
      </c>
    </row>
    <row r="19" spans="1:24" ht="19.149999999999999" customHeight="1" x14ac:dyDescent="0.25">
      <c r="A19" s="21" t="s">
        <v>41</v>
      </c>
      <c r="B19" s="21">
        <f>'Su513'!B3</f>
        <v>35</v>
      </c>
      <c r="C19" s="21">
        <f>'Su513'!C3</f>
        <v>13</v>
      </c>
      <c r="D19" s="21">
        <f>'Su513'!D3</f>
        <v>28</v>
      </c>
      <c r="E19" s="4">
        <f>IF('Su513'!$E$3&lt;0,0,'Su513'!$E$3)</f>
        <v>0</v>
      </c>
      <c r="F19" s="80">
        <f t="shared" si="6"/>
        <v>1.25</v>
      </c>
      <c r="G19" s="22"/>
      <c r="H19" s="21">
        <f>'Su513'!H3</f>
        <v>46</v>
      </c>
      <c r="I19" s="21">
        <f>'Su513'!I3</f>
        <v>56</v>
      </c>
      <c r="J19" s="21">
        <f>'Su513'!J3</f>
        <v>28</v>
      </c>
      <c r="K19" s="4">
        <f>IF('Su513'!$K$3&lt;0,0,'Su513'!$K$3)</f>
        <v>0</v>
      </c>
      <c r="L19" s="80">
        <f t="shared" si="0"/>
        <v>1.6428571428571428</v>
      </c>
      <c r="N19" s="21">
        <f t="shared" si="1"/>
        <v>81</v>
      </c>
      <c r="O19" s="4">
        <f t="shared" si="2"/>
        <v>69</v>
      </c>
      <c r="P19" s="21">
        <f>'Su513'!O3</f>
        <v>56</v>
      </c>
      <c r="Q19" s="21">
        <f t="shared" si="3"/>
        <v>0</v>
      </c>
      <c r="R19" s="80">
        <f t="shared" si="4"/>
        <v>1.4464285714285714</v>
      </c>
      <c r="U19" s="21">
        <f>'Su513'!B11</f>
        <v>0</v>
      </c>
      <c r="V19" s="21">
        <f>'Su513'!C11</f>
        <v>5</v>
      </c>
      <c r="W19" s="21">
        <f>'Su513'!D11</f>
        <v>5</v>
      </c>
      <c r="X19" s="80">
        <f t="shared" si="5"/>
        <v>0</v>
      </c>
    </row>
    <row r="20" spans="1:24" ht="19.149999999999999" customHeight="1" x14ac:dyDescent="0.25">
      <c r="A20" s="21" t="s">
        <v>104</v>
      </c>
      <c r="B20" s="21">
        <f>'Su516'!B3</f>
        <v>0</v>
      </c>
      <c r="C20" s="21">
        <f>'Su516'!C3</f>
        <v>0</v>
      </c>
      <c r="D20" s="21">
        <f>'Su516'!D3</f>
        <v>2</v>
      </c>
      <c r="E20" s="4">
        <f>IF('Su516'!$E$3&lt;0,0,'Su516'!$E$3)</f>
        <v>2</v>
      </c>
      <c r="F20" s="80">
        <f t="shared" si="6"/>
        <v>0</v>
      </c>
      <c r="G20" s="22"/>
      <c r="H20" s="21">
        <f>'Su516'!H3</f>
        <v>3</v>
      </c>
      <c r="I20" s="21">
        <f>'Su516'!I3</f>
        <v>6</v>
      </c>
      <c r="J20" s="21">
        <f>'Su516'!J3</f>
        <v>46</v>
      </c>
      <c r="K20" s="4">
        <f>IF('Su516'!$K$3&lt;0,0,'Su516'!$K$3)</f>
        <v>43</v>
      </c>
      <c r="L20" s="80">
        <f t="shared" si="0"/>
        <v>6.5217391304347824E-2</v>
      </c>
      <c r="N20" s="21">
        <f t="shared" si="1"/>
        <v>3</v>
      </c>
      <c r="O20" s="4">
        <f t="shared" si="2"/>
        <v>6</v>
      </c>
      <c r="P20" s="21">
        <f>'Su516'!O3</f>
        <v>48</v>
      </c>
      <c r="Q20" s="21">
        <f t="shared" si="3"/>
        <v>45</v>
      </c>
      <c r="R20" s="80">
        <f t="shared" si="4"/>
        <v>6.25E-2</v>
      </c>
      <c r="U20" s="21">
        <f>'Su516'!B11</f>
        <v>0</v>
      </c>
      <c r="V20" s="21">
        <f>'Su516'!C11</f>
        <v>2</v>
      </c>
      <c r="W20" s="21">
        <f>'Su516'!D11</f>
        <v>2</v>
      </c>
      <c r="X20" s="80">
        <f t="shared" si="5"/>
        <v>0</v>
      </c>
    </row>
    <row r="21" spans="1:24" ht="19.149999999999999" customHeight="1" x14ac:dyDescent="0.25">
      <c r="A21" s="21" t="s">
        <v>65</v>
      </c>
      <c r="B21" s="21">
        <f>'Su530'!B3</f>
        <v>57</v>
      </c>
      <c r="C21" s="21">
        <f>'Su530'!C3</f>
        <v>24</v>
      </c>
      <c r="D21" s="21">
        <f>'Su530'!D3</f>
        <v>123</v>
      </c>
      <c r="E21" s="4">
        <f>IF('Su530'!$E$3&lt;0,0,'Su530'!$E$3)</f>
        <v>66</v>
      </c>
      <c r="F21" s="80">
        <f t="shared" si="6"/>
        <v>0.46341463414634149</v>
      </c>
      <c r="G21" s="22"/>
      <c r="H21" s="21">
        <f>'Su530'!H3</f>
        <v>97</v>
      </c>
      <c r="I21" s="21">
        <f>'Su530'!I3</f>
        <v>142</v>
      </c>
      <c r="J21" s="21">
        <f>'Su530'!J3</f>
        <v>53</v>
      </c>
      <c r="K21" s="4">
        <f>IF('Su530'!$K$3&lt;0,0,'Su530'!$K$3)</f>
        <v>0</v>
      </c>
      <c r="L21" s="80">
        <f t="shared" si="0"/>
        <v>1.8301886792452831</v>
      </c>
      <c r="N21" s="21">
        <f t="shared" si="1"/>
        <v>154</v>
      </c>
      <c r="O21" s="4">
        <f t="shared" si="2"/>
        <v>166</v>
      </c>
      <c r="P21" s="21">
        <f>'Su530'!O3</f>
        <v>176</v>
      </c>
      <c r="Q21" s="21">
        <f t="shared" si="3"/>
        <v>22</v>
      </c>
      <c r="R21" s="80">
        <f t="shared" si="4"/>
        <v>0.875</v>
      </c>
      <c r="U21" s="21">
        <f>'Su530'!B11</f>
        <v>0</v>
      </c>
      <c r="V21" s="21">
        <f>'Su530'!C11</f>
        <v>19</v>
      </c>
      <c r="W21" s="21">
        <f>'Su530'!D11</f>
        <v>19</v>
      </c>
      <c r="X21" s="80">
        <f t="shared" si="5"/>
        <v>0</v>
      </c>
    </row>
    <row r="22" spans="1:24" ht="19.149999999999999" customHeight="1" x14ac:dyDescent="0.25">
      <c r="A22" s="21" t="s">
        <v>138</v>
      </c>
      <c r="B22" s="21">
        <f>'Su531'!B3</f>
        <v>0</v>
      </c>
      <c r="C22" s="21">
        <f>'Su531'!C3</f>
        <v>10</v>
      </c>
      <c r="D22" s="21">
        <f>'Su531'!D3</f>
        <v>2</v>
      </c>
      <c r="E22" s="4">
        <f>IF('Su531'!$E$3&lt;0,0,'Su531'!$E$3)</f>
        <v>2</v>
      </c>
      <c r="F22" s="80">
        <f t="shared" si="6"/>
        <v>0</v>
      </c>
      <c r="G22" s="22"/>
      <c r="H22" s="21">
        <f>'Su531'!H3</f>
        <v>3</v>
      </c>
      <c r="I22" s="21">
        <f>'Su531'!I3</f>
        <v>9</v>
      </c>
      <c r="J22" s="21">
        <f>'Su531'!J3</f>
        <v>212</v>
      </c>
      <c r="K22" s="4">
        <f>IF('Su531'!$K$3&lt;0,0,'Su531'!$K$3)</f>
        <v>209</v>
      </c>
      <c r="L22" s="80">
        <f t="shared" si="0"/>
        <v>1.4150943396226415E-2</v>
      </c>
      <c r="N22" s="21">
        <f t="shared" si="1"/>
        <v>3</v>
      </c>
      <c r="O22" s="4">
        <f t="shared" si="2"/>
        <v>19</v>
      </c>
      <c r="P22" s="21">
        <f>'Su531'!O3</f>
        <v>214</v>
      </c>
      <c r="Q22" s="21">
        <f t="shared" si="3"/>
        <v>211</v>
      </c>
      <c r="R22" s="80">
        <f t="shared" si="4"/>
        <v>1.4018691588785047E-2</v>
      </c>
      <c r="U22" s="21">
        <f>'Su531'!B11</f>
        <v>0</v>
      </c>
      <c r="V22" s="21">
        <f>'Su531'!C11</f>
        <v>1</v>
      </c>
      <c r="W22" s="21">
        <f>'Su531'!D11</f>
        <v>1</v>
      </c>
      <c r="X22" s="80">
        <f t="shared" si="5"/>
        <v>0</v>
      </c>
    </row>
    <row r="23" spans="1:24" ht="19.149999999999999" customHeight="1" x14ac:dyDescent="0.25">
      <c r="A23" s="21" t="s">
        <v>89</v>
      </c>
      <c r="B23" s="21">
        <f>'Su533'!B3</f>
        <v>8</v>
      </c>
      <c r="C23" s="21">
        <f>'Su533'!C3</f>
        <v>20</v>
      </c>
      <c r="D23" s="21">
        <f>'Su533'!D3</f>
        <v>24</v>
      </c>
      <c r="E23" s="4">
        <f>IF('Su533'!$E$3&lt;0,0,'Su533'!$E$3)</f>
        <v>16</v>
      </c>
      <c r="F23" s="80">
        <f t="shared" si="6"/>
        <v>0.33333333333333331</v>
      </c>
      <c r="G23" s="22"/>
      <c r="H23" s="21">
        <f>'Su533'!H3</f>
        <v>20</v>
      </c>
      <c r="I23" s="21">
        <f>'Su533'!I3</f>
        <v>36</v>
      </c>
      <c r="J23" s="21">
        <f>'Su533'!J3</f>
        <v>4</v>
      </c>
      <c r="K23" s="4">
        <f>IF('Su533'!$K$3&lt;0,0,'Su533'!$K$3)</f>
        <v>0</v>
      </c>
      <c r="L23" s="80">
        <f t="shared" si="0"/>
        <v>5</v>
      </c>
      <c r="N23" s="21">
        <f t="shared" si="1"/>
        <v>28</v>
      </c>
      <c r="O23" s="4">
        <f t="shared" si="2"/>
        <v>56</v>
      </c>
      <c r="P23" s="21">
        <f>'Su533'!O3</f>
        <v>28</v>
      </c>
      <c r="Q23" s="21">
        <f t="shared" si="3"/>
        <v>0</v>
      </c>
      <c r="R23" s="80">
        <f t="shared" si="4"/>
        <v>1</v>
      </c>
      <c r="U23" s="21">
        <f>'Su533'!B11</f>
        <v>0</v>
      </c>
      <c r="V23" s="21">
        <f>'Su533'!C11</f>
        <v>4</v>
      </c>
      <c r="W23" s="21">
        <f>'Su533'!D11</f>
        <v>4</v>
      </c>
      <c r="X23" s="80">
        <f t="shared" si="5"/>
        <v>0</v>
      </c>
    </row>
    <row r="24" spans="1:24" ht="15.75" customHeight="1" x14ac:dyDescent="0.25">
      <c r="A24" s="21" t="s">
        <v>1795</v>
      </c>
      <c r="B24" s="21">
        <f>'Su536'!B3</f>
        <v>21</v>
      </c>
      <c r="C24" s="21">
        <f>'Su536'!C3</f>
        <v>9</v>
      </c>
      <c r="D24" s="21">
        <f>'Su536'!D3</f>
        <v>39</v>
      </c>
      <c r="E24" s="4">
        <f>IF('Su536'!$E$3&lt;0,0,'Su536'!$E$3)</f>
        <v>18</v>
      </c>
      <c r="F24" s="80">
        <f t="shared" si="6"/>
        <v>0.53846153846153844</v>
      </c>
      <c r="G24" s="22"/>
      <c r="H24" s="21">
        <f>'Su536'!H3</f>
        <v>28</v>
      </c>
      <c r="I24" s="21">
        <f>'Su536'!I3</f>
        <v>35</v>
      </c>
      <c r="J24" s="21">
        <f>'Su536'!J3</f>
        <v>4</v>
      </c>
      <c r="K24" s="4">
        <f>IF('Su536'!$K$3&lt;0,0,'Su536'!$K$3)</f>
        <v>0</v>
      </c>
      <c r="L24" s="80">
        <f t="shared" si="0"/>
        <v>7</v>
      </c>
      <c r="N24" s="21">
        <f t="shared" si="1"/>
        <v>49</v>
      </c>
      <c r="O24" s="4">
        <f t="shared" si="2"/>
        <v>44</v>
      </c>
      <c r="P24" s="21">
        <f>'Su536'!O3</f>
        <v>43</v>
      </c>
      <c r="Q24" s="21">
        <f t="shared" si="3"/>
        <v>0</v>
      </c>
      <c r="R24" s="80">
        <f t="shared" si="4"/>
        <v>1.1395348837209303</v>
      </c>
      <c r="U24" s="21">
        <f>'Su536'!B11</f>
        <v>1</v>
      </c>
      <c r="V24" s="21">
        <f>'Su536'!C11</f>
        <v>5</v>
      </c>
      <c r="W24" s="21">
        <f>'Su536'!D11</f>
        <v>4</v>
      </c>
      <c r="X24" s="80">
        <f t="shared" si="5"/>
        <v>0.2</v>
      </c>
    </row>
    <row r="25" spans="1:24" ht="15.75" customHeight="1" x14ac:dyDescent="0.25">
      <c r="A25" s="21" t="s">
        <v>51</v>
      </c>
      <c r="B25" s="21">
        <f>'Su612'!B3</f>
        <v>26</v>
      </c>
      <c r="C25" s="21">
        <f>'Su612'!C3</f>
        <v>32</v>
      </c>
      <c r="D25" s="21">
        <f>'Su612'!D3</f>
        <v>22</v>
      </c>
      <c r="E25" s="4">
        <f>IF('Su612'!$E$3&lt;0,0,'Su612'!$E$3)</f>
        <v>0</v>
      </c>
      <c r="F25" s="80">
        <f t="shared" si="6"/>
        <v>1.1818181818181819</v>
      </c>
      <c r="G25" s="22"/>
      <c r="H25" s="21">
        <f>'Su612'!H3</f>
        <v>52</v>
      </c>
      <c r="I25" s="21">
        <f>'Su612'!I3</f>
        <v>44</v>
      </c>
      <c r="J25" s="21">
        <f>'Su612'!J3</f>
        <v>33</v>
      </c>
      <c r="K25" s="4">
        <f>IF('Su612'!$K$3&lt;0,0,'Su612'!$K$3)</f>
        <v>0</v>
      </c>
      <c r="L25" s="80">
        <f t="shared" si="0"/>
        <v>1.5757575757575757</v>
      </c>
      <c r="N25" s="21">
        <f t="shared" si="1"/>
        <v>78</v>
      </c>
      <c r="O25" s="4">
        <f t="shared" si="2"/>
        <v>76</v>
      </c>
      <c r="P25" s="21">
        <f>'Su612'!O3</f>
        <v>55</v>
      </c>
      <c r="Q25" s="21">
        <f t="shared" si="3"/>
        <v>0</v>
      </c>
      <c r="R25" s="80">
        <f t="shared" si="4"/>
        <v>1.4181818181818182</v>
      </c>
      <c r="U25" s="21">
        <f>'Su612'!B11</f>
        <v>1</v>
      </c>
      <c r="V25" s="21">
        <f>'Su612'!C11</f>
        <v>2</v>
      </c>
      <c r="W25" s="21">
        <f>'Su612'!D11</f>
        <v>1</v>
      </c>
      <c r="X25" s="80">
        <f t="shared" si="5"/>
        <v>0.5</v>
      </c>
    </row>
    <row r="26" spans="1:24" ht="15.75" customHeight="1" x14ac:dyDescent="0.25">
      <c r="A26" s="21" t="s">
        <v>47</v>
      </c>
      <c r="B26" s="21">
        <f>'Su616'!B3</f>
        <v>28</v>
      </c>
      <c r="C26" s="21">
        <f>'Su616'!C3</f>
        <v>62</v>
      </c>
      <c r="D26" s="21">
        <f>'Su616'!D3</f>
        <v>58</v>
      </c>
      <c r="E26" s="4">
        <f>IF('Su616'!$E$3&lt;0,0,'Su616'!$E$3)</f>
        <v>30</v>
      </c>
      <c r="F26" s="80">
        <f t="shared" si="6"/>
        <v>0.48275862068965519</v>
      </c>
      <c r="G26" s="22"/>
      <c r="H26" s="21">
        <f>'Su616'!H3</f>
        <v>112</v>
      </c>
      <c r="I26" s="21">
        <f>'Su616'!I3</f>
        <v>126</v>
      </c>
      <c r="J26" s="21">
        <f>'Su616'!J3</f>
        <v>131</v>
      </c>
      <c r="K26" s="4">
        <f>IF('Su616'!$K$3&lt;0,0,'Su616'!$K$3)</f>
        <v>19</v>
      </c>
      <c r="L26" s="80">
        <f t="shared" si="0"/>
        <v>0.85496183206106868</v>
      </c>
      <c r="N26" s="21">
        <f t="shared" si="1"/>
        <v>140</v>
      </c>
      <c r="O26" s="4">
        <f t="shared" si="2"/>
        <v>188</v>
      </c>
      <c r="P26" s="21">
        <f>'Su616'!O3</f>
        <v>189</v>
      </c>
      <c r="Q26" s="21">
        <f t="shared" si="3"/>
        <v>49</v>
      </c>
      <c r="R26" s="80">
        <f t="shared" si="4"/>
        <v>0.7407407407407407</v>
      </c>
      <c r="U26" s="21">
        <f>'Su616'!B11</f>
        <v>0</v>
      </c>
      <c r="V26" s="21">
        <f>'Su616'!C11</f>
        <v>4</v>
      </c>
      <c r="W26" s="21">
        <f>'Su616'!D11</f>
        <v>4</v>
      </c>
      <c r="X26" s="80">
        <f t="shared" si="5"/>
        <v>0</v>
      </c>
    </row>
    <row r="27" spans="1:24" ht="15.75" customHeight="1" x14ac:dyDescent="0.25">
      <c r="A27" s="21" t="s">
        <v>55</v>
      </c>
      <c r="B27" s="21">
        <f>'Su617'!B3</f>
        <v>7</v>
      </c>
      <c r="C27" s="21">
        <f>'Su617'!C3</f>
        <v>23</v>
      </c>
      <c r="D27" s="21">
        <f>'Su617'!D3</f>
        <v>52</v>
      </c>
      <c r="E27" s="4">
        <f>IF('Su617'!$E$3&lt;0,0,'Su617'!$E$3)</f>
        <v>45</v>
      </c>
      <c r="F27" s="80">
        <f t="shared" si="6"/>
        <v>0.13461538461538461</v>
      </c>
      <c r="G27" s="22"/>
      <c r="H27" s="21">
        <f>'Su617'!H3</f>
        <v>58</v>
      </c>
      <c r="I27" s="21">
        <f>'Su617'!I3</f>
        <v>59</v>
      </c>
      <c r="J27" s="21">
        <f>'Su617'!J3</f>
        <v>73</v>
      </c>
      <c r="K27" s="4">
        <f>IF('Su617'!$K$3&lt;0,0,'Su617'!$K$3)</f>
        <v>15</v>
      </c>
      <c r="L27" s="80">
        <f t="shared" si="0"/>
        <v>0.79452054794520544</v>
      </c>
      <c r="N27" s="21">
        <f t="shared" si="1"/>
        <v>65</v>
      </c>
      <c r="O27" s="4">
        <f t="shared" si="2"/>
        <v>82</v>
      </c>
      <c r="P27" s="21">
        <f>'Su617'!O3</f>
        <v>125</v>
      </c>
      <c r="Q27" s="21">
        <f t="shared" si="3"/>
        <v>60</v>
      </c>
      <c r="R27" s="80">
        <f t="shared" si="4"/>
        <v>0.52</v>
      </c>
      <c r="U27" s="21">
        <f>'Su617'!B11</f>
        <v>0</v>
      </c>
      <c r="V27" s="21">
        <f>'Su617'!C11</f>
        <v>4</v>
      </c>
      <c r="W27" s="21">
        <f>'Su617'!D11</f>
        <v>4</v>
      </c>
      <c r="X27" s="80">
        <f t="shared" si="5"/>
        <v>0</v>
      </c>
    </row>
    <row r="28" spans="1:24" ht="15.75" customHeight="1" x14ac:dyDescent="0.25">
      <c r="A28" s="21" t="s">
        <v>49</v>
      </c>
      <c r="B28" s="21">
        <f>'Su628'!B3</f>
        <v>58</v>
      </c>
      <c r="C28" s="21">
        <f>'Su628'!C3</f>
        <v>31</v>
      </c>
      <c r="D28" s="21">
        <f>'Su628'!D3</f>
        <v>47</v>
      </c>
      <c r="E28" s="4">
        <f>IF('Su628'!$E$3&lt;0,0,'Su628'!$E$3)</f>
        <v>0</v>
      </c>
      <c r="F28" s="80">
        <f t="shared" si="6"/>
        <v>1.2340425531914894</v>
      </c>
      <c r="G28" s="22"/>
      <c r="H28" s="21">
        <f>'Su628'!H3</f>
        <v>106</v>
      </c>
      <c r="I28" s="21">
        <f>'Su628'!I3</f>
        <v>124</v>
      </c>
      <c r="J28" s="21">
        <f>'Su628'!J3</f>
        <v>117</v>
      </c>
      <c r="K28" s="4">
        <f>IF('Su628'!$K$3&lt;0,0,'Su628'!$K$3)</f>
        <v>11</v>
      </c>
      <c r="L28" s="80">
        <f t="shared" si="0"/>
        <v>0.90598290598290598</v>
      </c>
      <c r="N28" s="21">
        <f t="shared" si="1"/>
        <v>164</v>
      </c>
      <c r="O28" s="4">
        <f t="shared" si="2"/>
        <v>155</v>
      </c>
      <c r="P28" s="21">
        <f>'Su628'!O3</f>
        <v>164</v>
      </c>
      <c r="Q28" s="21">
        <f t="shared" si="3"/>
        <v>0</v>
      </c>
      <c r="R28" s="80">
        <f t="shared" si="4"/>
        <v>1</v>
      </c>
      <c r="U28" s="21">
        <f>'Su628'!B11</f>
        <v>2</v>
      </c>
      <c r="V28" s="21">
        <f>'Su628'!C11</f>
        <v>4</v>
      </c>
      <c r="W28" s="21">
        <f>'Su628'!D11</f>
        <v>2</v>
      </c>
      <c r="X28" s="80">
        <f t="shared" si="5"/>
        <v>0.5</v>
      </c>
    </row>
    <row r="29" spans="1:24" ht="15.75" customHeight="1" x14ac:dyDescent="0.25">
      <c r="A29" s="21" t="s">
        <v>50</v>
      </c>
      <c r="B29" s="21">
        <f>'Su702'!B3</f>
        <v>34</v>
      </c>
      <c r="C29" s="21">
        <f>'Su702'!C3</f>
        <v>48</v>
      </c>
      <c r="D29" s="21">
        <f>'Su702'!D3</f>
        <v>54</v>
      </c>
      <c r="E29" s="4">
        <f>IF('Su702'!$E$3&lt;0,0,'Su702'!$E$3)</f>
        <v>20</v>
      </c>
      <c r="F29" s="80">
        <f t="shared" si="6"/>
        <v>0.62962962962962965</v>
      </c>
      <c r="G29" s="22"/>
      <c r="H29" s="21">
        <f>'Su702'!H3</f>
        <v>122</v>
      </c>
      <c r="I29" s="21">
        <f>'Su702'!I3</f>
        <v>151</v>
      </c>
      <c r="J29" s="21">
        <f>'Su702'!J3</f>
        <v>154</v>
      </c>
      <c r="K29" s="4">
        <f>IF('Su702'!$K$3&lt;0,0,'Su702'!$K$3)</f>
        <v>32</v>
      </c>
      <c r="L29" s="80">
        <f t="shared" si="0"/>
        <v>0.79220779220779225</v>
      </c>
      <c r="N29" s="21">
        <f t="shared" si="1"/>
        <v>156</v>
      </c>
      <c r="O29" s="4">
        <f t="shared" si="2"/>
        <v>199</v>
      </c>
      <c r="P29" s="21">
        <f>'Su702'!O3</f>
        <v>208</v>
      </c>
      <c r="Q29" s="21">
        <f t="shared" si="3"/>
        <v>52</v>
      </c>
      <c r="R29" s="80">
        <f t="shared" si="4"/>
        <v>0.75</v>
      </c>
      <c r="U29" s="21">
        <f>'Su702'!B11</f>
        <v>0</v>
      </c>
      <c r="V29" s="21">
        <f>'Su702'!C11</f>
        <v>4</v>
      </c>
      <c r="W29" s="21">
        <f>'Su702'!D11</f>
        <v>4</v>
      </c>
      <c r="X29" s="80">
        <f t="shared" si="5"/>
        <v>0</v>
      </c>
    </row>
    <row r="30" spans="1:24" ht="15.75" customHeight="1" x14ac:dyDescent="0.25">
      <c r="A30" s="21" t="s">
        <v>35</v>
      </c>
      <c r="B30" s="21">
        <f>'Su715'!B3</f>
        <v>3</v>
      </c>
      <c r="C30" s="21">
        <f>'Su715'!C3</f>
        <v>4</v>
      </c>
      <c r="D30" s="21">
        <f>'Su715'!D3</f>
        <v>6</v>
      </c>
      <c r="E30" s="4">
        <f>IF('Su715'!$E$3&lt;0,0,'Su715'!$E$3)</f>
        <v>3</v>
      </c>
      <c r="F30" s="80">
        <f t="shared" si="6"/>
        <v>0.5</v>
      </c>
      <c r="G30" s="22"/>
      <c r="H30" s="21">
        <f>'Su715'!H3</f>
        <v>4</v>
      </c>
      <c r="I30" s="21">
        <f>'Su715'!I3</f>
        <v>0</v>
      </c>
      <c r="J30" s="21">
        <f>'Su715'!J3</f>
        <v>0</v>
      </c>
      <c r="K30" s="4">
        <f>IF('Su715'!$K$3&lt;0,0,'Su715'!$K$3)</f>
        <v>0</v>
      </c>
      <c r="L30" s="80">
        <f t="shared" si="0"/>
        <v>0</v>
      </c>
      <c r="N30" s="21">
        <f t="shared" si="1"/>
        <v>7</v>
      </c>
      <c r="O30" s="4">
        <f t="shared" si="2"/>
        <v>4</v>
      </c>
      <c r="P30" s="21">
        <f>'Su715'!O3</f>
        <v>6</v>
      </c>
      <c r="Q30" s="21">
        <f t="shared" si="3"/>
        <v>0</v>
      </c>
      <c r="R30" s="80">
        <f t="shared" si="4"/>
        <v>1.1666666666666667</v>
      </c>
      <c r="U30" s="21">
        <f>'Su715'!B11</f>
        <v>1</v>
      </c>
      <c r="V30" s="21">
        <f>'Su715'!C11</f>
        <v>2</v>
      </c>
      <c r="W30" s="21">
        <f>'Su715'!D11</f>
        <v>1</v>
      </c>
      <c r="X30" s="80">
        <f t="shared" si="5"/>
        <v>0.5</v>
      </c>
    </row>
    <row r="31" spans="1:24" ht="15.75" customHeight="1" x14ac:dyDescent="0.25">
      <c r="A31" s="21" t="s">
        <v>101</v>
      </c>
      <c r="B31" s="21">
        <f>'Su722'!B3</f>
        <v>6</v>
      </c>
      <c r="C31" s="21">
        <f>'Su722'!C3</f>
        <v>5</v>
      </c>
      <c r="D31" s="21">
        <f>'Su722'!D3</f>
        <v>21</v>
      </c>
      <c r="E31" s="4">
        <f>IF('Su722'!$E$3&lt;0,0,'Su722'!$E$3)</f>
        <v>15</v>
      </c>
      <c r="F31" s="80">
        <f t="shared" si="6"/>
        <v>0.2857142857142857</v>
      </c>
      <c r="G31" s="22"/>
      <c r="H31" s="21">
        <f>'Su722'!H3</f>
        <v>22</v>
      </c>
      <c r="I31" s="21">
        <f>'Su722'!I3</f>
        <v>26</v>
      </c>
      <c r="J31" s="21">
        <f>'Su722'!J3</f>
        <v>24</v>
      </c>
      <c r="K31" s="4">
        <f>IF('Su722'!$K$3&lt;0,0,'Su722'!$K$3)</f>
        <v>2</v>
      </c>
      <c r="L31" s="80">
        <f t="shared" si="0"/>
        <v>0.91666666666666663</v>
      </c>
      <c r="N31" s="21">
        <f t="shared" si="1"/>
        <v>28</v>
      </c>
      <c r="O31" s="4">
        <f t="shared" si="2"/>
        <v>31</v>
      </c>
      <c r="P31" s="21">
        <f>'Su722'!O3</f>
        <v>45</v>
      </c>
      <c r="Q31" s="21">
        <f t="shared" si="3"/>
        <v>17</v>
      </c>
      <c r="R31" s="80">
        <f t="shared" si="4"/>
        <v>0.62222222222222223</v>
      </c>
      <c r="U31" s="21">
        <f>'Su722'!B11</f>
        <v>0</v>
      </c>
      <c r="V31" s="21">
        <f>'Su722'!C11</f>
        <v>2</v>
      </c>
      <c r="W31" s="21">
        <f>'Su722'!D11</f>
        <v>2</v>
      </c>
      <c r="X31" s="80">
        <f t="shared" si="5"/>
        <v>0</v>
      </c>
    </row>
    <row r="32" spans="1:24" ht="15.75" customHeight="1" x14ac:dyDescent="0.25">
      <c r="A32" s="21" t="s">
        <v>39</v>
      </c>
      <c r="B32" s="21">
        <f>'Su812'!B3</f>
        <v>75</v>
      </c>
      <c r="C32" s="21">
        <f>'Su812'!C3</f>
        <v>79</v>
      </c>
      <c r="D32" s="21">
        <f>'Su812'!D3</f>
        <v>52</v>
      </c>
      <c r="E32" s="4">
        <f>IF('Su812'!$E$3&lt;0,0,'Su812'!$E$3)</f>
        <v>0</v>
      </c>
      <c r="F32" s="80">
        <f t="shared" si="6"/>
        <v>1.4423076923076923</v>
      </c>
      <c r="G32" s="22"/>
      <c r="H32" s="21">
        <f>'Su812'!H3</f>
        <v>125</v>
      </c>
      <c r="I32" s="21">
        <f>'Su812'!I3</f>
        <v>105</v>
      </c>
      <c r="J32" s="21">
        <f>'Su812'!J3</f>
        <v>84</v>
      </c>
      <c r="K32" s="4">
        <f>IF('Su812'!$K$3&lt;0,0,'Su812'!$K$3)</f>
        <v>0</v>
      </c>
      <c r="L32" s="80">
        <f t="shared" si="0"/>
        <v>1.4880952380952381</v>
      </c>
      <c r="N32" s="21">
        <f t="shared" si="1"/>
        <v>200</v>
      </c>
      <c r="O32" s="4">
        <f t="shared" si="2"/>
        <v>184</v>
      </c>
      <c r="P32" s="21">
        <f>'Su812'!O3</f>
        <v>136</v>
      </c>
      <c r="Q32" s="21">
        <f t="shared" si="3"/>
        <v>0</v>
      </c>
      <c r="R32" s="80">
        <f t="shared" si="4"/>
        <v>1.4705882352941178</v>
      </c>
      <c r="U32" s="21">
        <f>'Su812'!B11</f>
        <v>6</v>
      </c>
      <c r="V32" s="21">
        <f>'Su812'!C11</f>
        <v>9</v>
      </c>
      <c r="W32" s="21">
        <f>'Su812'!D11</f>
        <v>3</v>
      </c>
      <c r="X32" s="80">
        <f>IFERROR(U32/V32,0)</f>
        <v>0.66666666666666663</v>
      </c>
    </row>
    <row r="33" spans="1:24" ht="15.75" customHeight="1" x14ac:dyDescent="0.25">
      <c r="A33" s="21" t="s">
        <v>93</v>
      </c>
      <c r="B33" s="21">
        <f>'Su831'!B3</f>
        <v>7</v>
      </c>
      <c r="C33" s="21">
        <f>'Su831'!C3</f>
        <v>23</v>
      </c>
      <c r="D33" s="21">
        <f>'Su831'!D3</f>
        <v>17</v>
      </c>
      <c r="E33" s="4">
        <f>IF('Su831'!$E$3&lt;0,0,'Su831'!$E$3)</f>
        <v>10</v>
      </c>
      <c r="F33" s="80">
        <f t="shared" si="6"/>
        <v>0.41176470588235292</v>
      </c>
      <c r="G33" s="22"/>
      <c r="H33" s="21">
        <f>'Su831'!H3</f>
        <v>7</v>
      </c>
      <c r="I33" s="21">
        <f>'Su831'!I3</f>
        <v>2</v>
      </c>
      <c r="J33" s="21">
        <f>'Su831'!J3</f>
        <v>0</v>
      </c>
      <c r="K33" s="4">
        <f>IF('Su831'!$K$3&lt;0,0,'Su831'!$K$3)</f>
        <v>0</v>
      </c>
      <c r="L33" s="80">
        <f t="shared" si="0"/>
        <v>0</v>
      </c>
      <c r="N33" s="21">
        <f t="shared" si="1"/>
        <v>14</v>
      </c>
      <c r="O33" s="4">
        <f t="shared" si="2"/>
        <v>25</v>
      </c>
      <c r="P33" s="21">
        <f>'Su831'!O3</f>
        <v>17</v>
      </c>
      <c r="Q33" s="21">
        <f t="shared" si="3"/>
        <v>3</v>
      </c>
      <c r="R33" s="80">
        <f t="shared" si="4"/>
        <v>0.82352941176470584</v>
      </c>
      <c r="U33" s="21">
        <f>'Su831'!B11</f>
        <v>0</v>
      </c>
      <c r="V33" s="21">
        <f>'Su831'!C11</f>
        <v>2</v>
      </c>
      <c r="W33" s="21">
        <f>'Su831'!D11</f>
        <v>2</v>
      </c>
      <c r="X33" s="80">
        <f t="shared" si="5"/>
        <v>0</v>
      </c>
    </row>
    <row r="34" spans="1:24" ht="15.75" customHeight="1" x14ac:dyDescent="0.25">
      <c r="A34" s="21" t="s">
        <v>76</v>
      </c>
      <c r="B34" s="21">
        <f>'Su834'!B3</f>
        <v>49</v>
      </c>
      <c r="C34" s="21">
        <f>'Su834'!C3</f>
        <v>37</v>
      </c>
      <c r="D34" s="21">
        <f>'Su834'!D3</f>
        <v>86</v>
      </c>
      <c r="E34" s="4">
        <f>IF('Su834'!$E$3&lt;0,0,'Su834'!$E$3)</f>
        <v>37</v>
      </c>
      <c r="F34" s="80">
        <f t="shared" si="6"/>
        <v>0.56976744186046513</v>
      </c>
      <c r="G34" s="22"/>
      <c r="H34" s="21">
        <f>'Su834'!H3</f>
        <v>80</v>
      </c>
      <c r="I34" s="21">
        <f>'Su834'!I3</f>
        <v>107</v>
      </c>
      <c r="J34" s="21">
        <f>'Su834'!J3</f>
        <v>90</v>
      </c>
      <c r="K34" s="4">
        <f>IF('Su834'!$K$3&lt;0,0,'Su834'!$K$3)</f>
        <v>10</v>
      </c>
      <c r="L34" s="80">
        <f t="shared" si="0"/>
        <v>0.88888888888888884</v>
      </c>
      <c r="N34" s="21">
        <f t="shared" si="1"/>
        <v>129</v>
      </c>
      <c r="O34" s="4">
        <f t="shared" si="2"/>
        <v>144</v>
      </c>
      <c r="P34" s="21">
        <f>'Su834'!O3</f>
        <v>176</v>
      </c>
      <c r="Q34" s="21">
        <f t="shared" si="3"/>
        <v>47</v>
      </c>
      <c r="R34" s="80">
        <f t="shared" si="4"/>
        <v>0.73295454545454541</v>
      </c>
      <c r="U34" s="21">
        <f>'Su834'!B11</f>
        <v>1</v>
      </c>
      <c r="V34" s="21">
        <f>'Su834'!C11</f>
        <v>5</v>
      </c>
      <c r="W34" s="21">
        <f>'Su834'!D11</f>
        <v>4</v>
      </c>
      <c r="X34" s="80">
        <f t="shared" si="5"/>
        <v>0.2</v>
      </c>
    </row>
    <row r="35" spans="1:24" ht="15.75" customHeight="1" x14ac:dyDescent="0.25">
      <c r="A35" s="4" t="s">
        <v>2118</v>
      </c>
      <c r="B35" s="4">
        <f>'outof council'!B3</f>
        <v>0</v>
      </c>
      <c r="C35" s="4">
        <f>'outof council'!C3</f>
        <v>0</v>
      </c>
      <c r="D35" s="4">
        <v>0</v>
      </c>
      <c r="E35" s="4">
        <v>0</v>
      </c>
      <c r="F35" s="80">
        <v>0</v>
      </c>
      <c r="G35" s="22"/>
      <c r="H35" s="4">
        <f>'outof council'!H3</f>
        <v>0</v>
      </c>
      <c r="I35" s="4">
        <f>'outof council'!I3</f>
        <v>0</v>
      </c>
      <c r="J35" s="4">
        <v>0</v>
      </c>
      <c r="K35" s="4">
        <v>0</v>
      </c>
      <c r="L35" s="80">
        <v>0</v>
      </c>
      <c r="N35" s="21">
        <f t="shared" ref="N35" si="7">B35+H35</f>
        <v>0</v>
      </c>
      <c r="O35" s="4">
        <f t="shared" ref="O35" si="8">C35+I35</f>
        <v>0</v>
      </c>
      <c r="P35" s="4">
        <v>0</v>
      </c>
      <c r="Q35" s="21">
        <f t="shared" si="3"/>
        <v>0</v>
      </c>
      <c r="R35" s="80">
        <v>0</v>
      </c>
      <c r="U35" s="4">
        <v>0</v>
      </c>
      <c r="V35" s="4">
        <v>0</v>
      </c>
      <c r="W35" s="4">
        <v>0</v>
      </c>
      <c r="X35" s="80">
        <v>0</v>
      </c>
    </row>
    <row r="36" spans="1:24" ht="15.75" customHeight="1" x14ac:dyDescent="0.25">
      <c r="A36" s="4" t="s">
        <v>2073</v>
      </c>
      <c r="B36" s="4">
        <f>unplaced!B3</f>
        <v>1</v>
      </c>
      <c r="C36" s="4">
        <f>unplaced!C3</f>
        <v>0</v>
      </c>
      <c r="D36" s="4">
        <v>0</v>
      </c>
      <c r="E36" s="4">
        <v>0</v>
      </c>
      <c r="F36" s="80">
        <f t="shared" si="6"/>
        <v>0</v>
      </c>
      <c r="G36" s="22"/>
      <c r="H36" s="4">
        <f>unplaced!G3</f>
        <v>1</v>
      </c>
      <c r="I36" s="4">
        <f>unplaced!H3</f>
        <v>0</v>
      </c>
      <c r="J36" s="4">
        <v>0</v>
      </c>
      <c r="K36" s="21">
        <f>'Su834'!K4</f>
        <v>0</v>
      </c>
      <c r="L36" s="80">
        <f t="shared" si="0"/>
        <v>0</v>
      </c>
      <c r="N36" s="21">
        <f t="shared" si="1"/>
        <v>2</v>
      </c>
      <c r="O36" s="4">
        <f t="shared" si="2"/>
        <v>0</v>
      </c>
      <c r="P36" s="21">
        <f>'Su834'!N4</f>
        <v>0</v>
      </c>
      <c r="Q36" s="21">
        <f t="shared" si="3"/>
        <v>0</v>
      </c>
      <c r="R36" s="80">
        <f t="shared" si="4"/>
        <v>0</v>
      </c>
      <c r="U36" s="21">
        <v>0</v>
      </c>
      <c r="V36" s="21">
        <v>0</v>
      </c>
      <c r="W36" s="21">
        <v>0</v>
      </c>
      <c r="X36" s="80">
        <f t="shared" si="5"/>
        <v>0</v>
      </c>
    </row>
    <row r="37" spans="1:24" ht="15.75" customHeight="1" x14ac:dyDescent="0.25">
      <c r="A37" s="24" t="s">
        <v>405</v>
      </c>
      <c r="B37" s="4">
        <f ca="1">SUM(B3:B36)</f>
        <v>1879</v>
      </c>
      <c r="C37" s="4">
        <f t="shared" ref="C37:E37" si="9">SUM(C3:C36)</f>
        <v>2105</v>
      </c>
      <c r="D37" s="22">
        <f t="shared" si="9"/>
        <v>3000</v>
      </c>
      <c r="E37" s="21">
        <f t="shared" ca="1" si="9"/>
        <v>1204</v>
      </c>
      <c r="F37" s="80">
        <f t="shared" ref="F37" ca="1" si="10">B37/D37</f>
        <v>0.6263333333333333</v>
      </c>
      <c r="G37" s="76"/>
      <c r="H37" s="4">
        <f t="shared" ref="H37" si="11">SUM(H3:H36)</f>
        <v>4266</v>
      </c>
      <c r="I37" s="4">
        <f t="shared" ref="I37" si="12">SUM(I3:I36)</f>
        <v>4494</v>
      </c>
      <c r="J37" s="4">
        <f t="shared" ref="J37" si="13">SUM(J3:J36)</f>
        <v>4322</v>
      </c>
      <c r="K37" s="4">
        <f t="shared" ref="K37" si="14">SUM(K3:K36)</f>
        <v>473</v>
      </c>
      <c r="L37" s="80">
        <f t="shared" si="0"/>
        <v>0.98704303563165197</v>
      </c>
      <c r="N37" s="4">
        <f ca="1">B37+H37</f>
        <v>6145</v>
      </c>
      <c r="O37" s="4">
        <f t="shared" si="2"/>
        <v>6599</v>
      </c>
      <c r="P37" s="4">
        <f t="shared" ref="P37" si="15">SUM(P3:P36)</f>
        <v>7322</v>
      </c>
      <c r="Q37" s="21">
        <f t="shared" ca="1" si="3"/>
        <v>1177</v>
      </c>
      <c r="R37" s="80">
        <f t="shared" ca="1" si="4"/>
        <v>0.83925157060912314</v>
      </c>
      <c r="U37" s="4">
        <f t="shared" ref="U37" si="16">SUM(U3:U36)</f>
        <v>74</v>
      </c>
      <c r="V37" s="21">
        <f t="shared" ref="V37" si="17">SUM(V3:V36)</f>
        <v>251</v>
      </c>
      <c r="W37" s="21">
        <f t="shared" ref="W37" si="18">SUM(W3:W36)</f>
        <v>177</v>
      </c>
      <c r="X37" s="80">
        <f t="shared" si="5"/>
        <v>0.29482071713147412</v>
      </c>
    </row>
    <row r="38" spans="1:24" ht="15.75" customHeight="1" x14ac:dyDescent="0.25">
      <c r="F38" s="88"/>
      <c r="L38" s="88"/>
      <c r="R38" s="88"/>
      <c r="X38" s="88"/>
    </row>
    <row r="39" spans="1:24" ht="16.5" customHeight="1" x14ac:dyDescent="0.25"/>
    <row r="40" spans="1:24" ht="21.75" customHeight="1" x14ac:dyDescent="0.3">
      <c r="B40" s="94" t="s">
        <v>26</v>
      </c>
      <c r="C40" s="95"/>
      <c r="D40" s="95"/>
      <c r="E40" s="95"/>
      <c r="F40" s="95"/>
      <c r="H40" s="94" t="s">
        <v>22</v>
      </c>
      <c r="I40" s="95"/>
      <c r="J40" s="95"/>
      <c r="K40" s="95"/>
      <c r="L40" s="95"/>
      <c r="N40" s="94" t="s">
        <v>1784</v>
      </c>
      <c r="O40" s="95"/>
      <c r="P40" s="95"/>
      <c r="Q40" s="95"/>
      <c r="R40" s="95"/>
      <c r="S40" s="17"/>
      <c r="T40" s="17"/>
      <c r="U40" s="17"/>
      <c r="V40" s="17"/>
    </row>
    <row r="41" spans="1:24" ht="64.900000000000006" customHeight="1" x14ac:dyDescent="0.25">
      <c r="A41" s="7" t="s">
        <v>2025</v>
      </c>
      <c r="B41" s="14" t="str">
        <f>Y1</f>
        <v>2025 Members as of 4/18/2025</v>
      </c>
      <c r="C41" s="6" t="s">
        <v>0</v>
      </c>
      <c r="D41" s="6" t="s">
        <v>2026</v>
      </c>
      <c r="E41" s="10" t="s">
        <v>27</v>
      </c>
      <c r="F41" s="10" t="s">
        <v>2061</v>
      </c>
      <c r="H41" s="15" t="str">
        <f>Y1</f>
        <v>2025 Members as of 4/18/2025</v>
      </c>
      <c r="I41" s="6" t="s">
        <v>20</v>
      </c>
      <c r="J41" s="6" t="s">
        <v>2026</v>
      </c>
      <c r="K41" s="10" t="s">
        <v>27</v>
      </c>
      <c r="L41" s="10" t="s">
        <v>2061</v>
      </c>
      <c r="N41" s="16" t="s">
        <v>1781</v>
      </c>
      <c r="O41" s="1" t="s">
        <v>0</v>
      </c>
      <c r="P41" s="16" t="s">
        <v>1782</v>
      </c>
      <c r="Q41" s="26" t="s">
        <v>27</v>
      </c>
      <c r="R41" s="16" t="s">
        <v>2061</v>
      </c>
      <c r="S41" s="27"/>
    </row>
    <row r="42" spans="1:24" ht="14.25" customHeight="1" x14ac:dyDescent="0.25">
      <c r="A42" s="21" t="s">
        <v>57</v>
      </c>
      <c r="B42" s="21">
        <f>'Su201'!B7</f>
        <v>148</v>
      </c>
      <c r="C42" s="21">
        <f>'Su201'!C7</f>
        <v>150</v>
      </c>
      <c r="D42" s="21">
        <f>'Su201'!D7</f>
        <v>233</v>
      </c>
      <c r="E42" s="4">
        <f>IF('Su201'!$E$7&lt;0,0,'Su201'!$E$7)</f>
        <v>85</v>
      </c>
      <c r="F42" s="80">
        <f t="shared" ref="F42:F77" si="19">B42/D42</f>
        <v>0.63519313304721026</v>
      </c>
      <c r="G42" s="29"/>
      <c r="H42" s="22">
        <f>'Su201'!H7</f>
        <v>313</v>
      </c>
      <c r="I42" s="21">
        <f>'Su201'!I7</f>
        <v>318</v>
      </c>
      <c r="J42" s="21">
        <f>'Su201'!J7</f>
        <v>317</v>
      </c>
      <c r="K42" s="4">
        <f>IF('Su201'!$K$7&lt;0,0,'Su201'!$K$7)</f>
        <v>4</v>
      </c>
      <c r="L42" s="80">
        <f t="shared" ref="L42:L77" si="20">IFERROR(H42/J42,0)</f>
        <v>0.98738170347003151</v>
      </c>
      <c r="N42" s="21">
        <f t="shared" ref="N42:O77" si="21">B42+H42</f>
        <v>461</v>
      </c>
      <c r="O42" s="4">
        <f t="shared" ref="O42:O75" si="22">C42+I42</f>
        <v>468</v>
      </c>
      <c r="P42" s="22">
        <f>'Su201'!P7</f>
        <v>550</v>
      </c>
      <c r="Q42" s="21">
        <f>IF((P42-N42)&lt;0,0,P42-N42)</f>
        <v>89</v>
      </c>
      <c r="R42" s="80">
        <f t="shared" ref="R42:R77" si="23">IFERROR(N42/P42,0)</f>
        <v>0.83818181818181814</v>
      </c>
      <c r="S42" s="27"/>
    </row>
    <row r="43" spans="1:24" ht="14.25" customHeight="1" x14ac:dyDescent="0.25">
      <c r="A43" s="21" t="s">
        <v>58</v>
      </c>
      <c r="B43" s="21">
        <f>'Su204'!B7</f>
        <v>40</v>
      </c>
      <c r="C43" s="21">
        <f>'Su204'!C7</f>
        <v>60</v>
      </c>
      <c r="D43" s="21">
        <f>'Su204'!D7</f>
        <v>107</v>
      </c>
      <c r="E43" s="4">
        <f>IF('Su204'!$E$7&lt;0,0,'Su204'!$E$7)</f>
        <v>67</v>
      </c>
      <c r="F43" s="80">
        <f t="shared" si="19"/>
        <v>0.37383177570093457</v>
      </c>
      <c r="G43" s="28"/>
      <c r="H43" s="22">
        <f>'Su204'!H7</f>
        <v>170</v>
      </c>
      <c r="I43" s="21">
        <f>'Su204'!I7</f>
        <v>191</v>
      </c>
      <c r="J43" s="21">
        <f>'Su204'!J7</f>
        <v>332</v>
      </c>
      <c r="K43" s="4">
        <f>IF('Su204'!$K$7&lt;0,0,'Su204'!$K$7)</f>
        <v>162</v>
      </c>
      <c r="L43" s="80">
        <f t="shared" si="20"/>
        <v>0.51204819277108438</v>
      </c>
      <c r="N43" s="21">
        <f t="shared" si="21"/>
        <v>210</v>
      </c>
      <c r="O43" s="4">
        <f t="shared" si="22"/>
        <v>251</v>
      </c>
      <c r="P43" s="22">
        <f>'Su204'!O7</f>
        <v>439</v>
      </c>
      <c r="Q43" s="21">
        <f t="shared" ref="Q43:Q76" si="24">IF((P43-N43)&lt;0,0,P43-N43)</f>
        <v>229</v>
      </c>
      <c r="R43" s="80">
        <f t="shared" si="23"/>
        <v>0.4783599088838269</v>
      </c>
      <c r="S43" s="27"/>
    </row>
    <row r="44" spans="1:24" ht="14.25" customHeight="1" x14ac:dyDescent="0.25">
      <c r="A44" s="21" t="s">
        <v>62</v>
      </c>
      <c r="B44" s="21">
        <f>'Su205'!B7</f>
        <v>61</v>
      </c>
      <c r="C44" s="21">
        <f>'Su205'!C7</f>
        <v>63</v>
      </c>
      <c r="D44" s="21">
        <f>'Su205'!D7</f>
        <v>198</v>
      </c>
      <c r="E44" s="4">
        <f>IF('Su205'!$E$7&lt;0,0,'Su205'!$E$7)</f>
        <v>137</v>
      </c>
      <c r="F44" s="80">
        <f t="shared" si="19"/>
        <v>0.30808080808080807</v>
      </c>
      <c r="G44" s="28"/>
      <c r="H44" s="22">
        <f>'Su205'!H7</f>
        <v>235</v>
      </c>
      <c r="I44" s="21">
        <f>'Su205'!I7</f>
        <v>263</v>
      </c>
      <c r="J44" s="21">
        <f>'Su205'!J7</f>
        <v>331</v>
      </c>
      <c r="K44" s="4">
        <f>IF('Su205'!$K$7&lt;0,0,'Su205'!$K$7)</f>
        <v>96</v>
      </c>
      <c r="L44" s="80">
        <f t="shared" si="20"/>
        <v>0.70996978851963743</v>
      </c>
      <c r="N44" s="21">
        <f t="shared" si="21"/>
        <v>296</v>
      </c>
      <c r="O44" s="4">
        <f t="shared" si="22"/>
        <v>326</v>
      </c>
      <c r="P44" s="22">
        <f>'Su205'!O7</f>
        <v>529</v>
      </c>
      <c r="Q44" s="21">
        <f t="shared" si="24"/>
        <v>233</v>
      </c>
      <c r="R44" s="80">
        <f t="shared" si="23"/>
        <v>0.55954631379962194</v>
      </c>
      <c r="S44" s="27"/>
    </row>
    <row r="45" spans="1:24" ht="14.25" customHeight="1" x14ac:dyDescent="0.25">
      <c r="A45" s="21" t="s">
        <v>1</v>
      </c>
      <c r="B45" s="21">
        <f>'Su206'!B7</f>
        <v>19</v>
      </c>
      <c r="C45" s="21">
        <f>'Su206'!C7</f>
        <v>49</v>
      </c>
      <c r="D45" s="21">
        <f>'Su206'!D7</f>
        <v>75</v>
      </c>
      <c r="E45" s="4">
        <f>IF('Su206'!$E$7&lt;0,0,'Su206'!$E$7)</f>
        <v>56</v>
      </c>
      <c r="F45" s="80">
        <f t="shared" si="19"/>
        <v>0.25333333333333335</v>
      </c>
      <c r="G45" s="28"/>
      <c r="H45" s="22">
        <f>'Su206'!H7</f>
        <v>153</v>
      </c>
      <c r="I45" s="21">
        <f>'Su206'!I7</f>
        <v>148</v>
      </c>
      <c r="J45" s="21">
        <f>'Su206'!J7</f>
        <v>164</v>
      </c>
      <c r="K45" s="4">
        <f>IF('Su206'!$K$7&lt;0,0,'Su206'!$K$7)</f>
        <v>11</v>
      </c>
      <c r="L45" s="80">
        <f t="shared" si="20"/>
        <v>0.93292682926829273</v>
      </c>
      <c r="N45" s="21">
        <f t="shared" si="21"/>
        <v>172</v>
      </c>
      <c r="O45" s="4">
        <f t="shared" si="22"/>
        <v>197</v>
      </c>
      <c r="P45" s="22">
        <f>'Su206'!O7</f>
        <v>239</v>
      </c>
      <c r="Q45" s="21">
        <f t="shared" si="24"/>
        <v>67</v>
      </c>
      <c r="R45" s="80">
        <f t="shared" si="23"/>
        <v>0.71966527196652719</v>
      </c>
      <c r="S45" s="27"/>
    </row>
    <row r="46" spans="1:24" ht="14.25" customHeight="1" x14ac:dyDescent="0.25">
      <c r="A46" s="21" t="s">
        <v>19</v>
      </c>
      <c r="B46" s="21">
        <f>'Su211'!B7</f>
        <v>77</v>
      </c>
      <c r="C46" s="21">
        <f>'Su211'!C7</f>
        <v>87</v>
      </c>
      <c r="D46" s="21">
        <f>'Su211'!D7</f>
        <v>164</v>
      </c>
      <c r="E46" s="4">
        <f>IF('Su211'!$E$7&lt;0,0,'Su211'!$E$7)</f>
        <v>87</v>
      </c>
      <c r="F46" s="80">
        <f t="shared" si="19"/>
        <v>0.46951219512195119</v>
      </c>
      <c r="G46" s="28"/>
      <c r="H46" s="22">
        <f>'Su211'!H7</f>
        <v>229</v>
      </c>
      <c r="I46" s="21">
        <f>'Su211'!I7</f>
        <v>242</v>
      </c>
      <c r="J46" s="21">
        <f>'Su211'!J7</f>
        <v>246</v>
      </c>
      <c r="K46" s="4">
        <f>IF('Su211'!$K$7&lt;0,0,'Su211'!$K$7)</f>
        <v>17</v>
      </c>
      <c r="L46" s="80">
        <f t="shared" si="20"/>
        <v>0.93089430894308944</v>
      </c>
      <c r="N46" s="21">
        <f t="shared" si="21"/>
        <v>306</v>
      </c>
      <c r="O46" s="4">
        <f t="shared" si="22"/>
        <v>329</v>
      </c>
      <c r="P46" s="22">
        <f>'Su211'!O7</f>
        <v>410</v>
      </c>
      <c r="Q46" s="21">
        <f t="shared" si="24"/>
        <v>104</v>
      </c>
      <c r="R46" s="80">
        <f t="shared" si="23"/>
        <v>0.74634146341463414</v>
      </c>
      <c r="S46" s="27"/>
    </row>
    <row r="47" spans="1:24" ht="14.25" customHeight="1" x14ac:dyDescent="0.25">
      <c r="A47" s="21" t="s">
        <v>74</v>
      </c>
      <c r="B47" s="21">
        <f>'Su213'!B7</f>
        <v>22</v>
      </c>
      <c r="C47" s="21">
        <f>'Su213'!C7</f>
        <v>28</v>
      </c>
      <c r="D47" s="21">
        <f>'Su213'!D7</f>
        <v>35</v>
      </c>
      <c r="E47" s="4">
        <f>IF('Su213'!$E$7&lt;0,0,'Su213'!$E$7)</f>
        <v>13</v>
      </c>
      <c r="F47" s="80">
        <f t="shared" si="19"/>
        <v>0.62857142857142856</v>
      </c>
      <c r="G47" s="28"/>
      <c r="H47" s="22">
        <f>'Su213'!H7</f>
        <v>51</v>
      </c>
      <c r="I47" s="21">
        <f>'Su213'!I7</f>
        <v>53</v>
      </c>
      <c r="J47" s="21">
        <f>'Su213'!J7</f>
        <v>61</v>
      </c>
      <c r="K47" s="4">
        <f>IF('Su213'!$K$7&lt;0,0,'Su213'!$K$7)</f>
        <v>10</v>
      </c>
      <c r="L47" s="80">
        <f t="shared" si="20"/>
        <v>0.83606557377049184</v>
      </c>
      <c r="N47" s="21">
        <f t="shared" si="21"/>
        <v>73</v>
      </c>
      <c r="O47" s="4">
        <f t="shared" si="22"/>
        <v>81</v>
      </c>
      <c r="P47" s="22">
        <f>'Su213'!O7</f>
        <v>96</v>
      </c>
      <c r="Q47" s="21">
        <f t="shared" si="24"/>
        <v>23</v>
      </c>
      <c r="R47" s="80">
        <f t="shared" si="23"/>
        <v>0.76041666666666663</v>
      </c>
      <c r="S47" s="27"/>
    </row>
    <row r="48" spans="1:24" ht="14.25" customHeight="1" x14ac:dyDescent="0.25">
      <c r="A48" s="21" t="s">
        <v>46</v>
      </c>
      <c r="B48" s="21">
        <f>'Su214'!B7</f>
        <v>56</v>
      </c>
      <c r="C48" s="21">
        <f>'Su214'!C7</f>
        <v>34</v>
      </c>
      <c r="D48" s="21">
        <f>'Su214'!D7</f>
        <v>68</v>
      </c>
      <c r="E48" s="4">
        <f>IF('Su214'!$E$7&lt;0,0,'Su214'!$E$7)</f>
        <v>12</v>
      </c>
      <c r="F48" s="80">
        <f t="shared" si="19"/>
        <v>0.82352941176470584</v>
      </c>
      <c r="G48" s="28"/>
      <c r="H48" s="22">
        <f>'Su214'!H7</f>
        <v>115</v>
      </c>
      <c r="I48" s="21">
        <f>'Su214'!I7</f>
        <v>127</v>
      </c>
      <c r="J48" s="21">
        <f>'Su214'!J7</f>
        <v>181</v>
      </c>
      <c r="K48" s="4">
        <f>IF('Su214'!$K$7&lt;0,0,'Su214'!$K$7)</f>
        <v>66</v>
      </c>
      <c r="L48" s="80">
        <f t="shared" si="20"/>
        <v>0.63535911602209949</v>
      </c>
      <c r="N48" s="21">
        <f t="shared" si="21"/>
        <v>171</v>
      </c>
      <c r="O48" s="4">
        <f t="shared" si="22"/>
        <v>161</v>
      </c>
      <c r="P48" s="22">
        <f>'Su214'!O7</f>
        <v>249</v>
      </c>
      <c r="Q48" s="21">
        <f t="shared" si="24"/>
        <v>78</v>
      </c>
      <c r="R48" s="80">
        <f t="shared" si="23"/>
        <v>0.68674698795180722</v>
      </c>
      <c r="S48" s="27"/>
    </row>
    <row r="49" spans="1:19" ht="14.25" customHeight="1" x14ac:dyDescent="0.25">
      <c r="A49" s="21" t="s">
        <v>84</v>
      </c>
      <c r="B49" s="21">
        <f>'Su215'!B7</f>
        <v>91</v>
      </c>
      <c r="C49" s="21">
        <f>'Su215'!C7</f>
        <v>81</v>
      </c>
      <c r="D49" s="21">
        <f>'Su215'!D7</f>
        <v>140</v>
      </c>
      <c r="E49" s="4">
        <f>IF('Su215'!$E$7&lt;0,0,'Su215'!$E$7)</f>
        <v>49</v>
      </c>
      <c r="F49" s="80">
        <f t="shared" si="19"/>
        <v>0.65</v>
      </c>
      <c r="G49" s="28"/>
      <c r="H49" s="22">
        <f>'Su215'!H7</f>
        <v>233</v>
      </c>
      <c r="I49" s="21">
        <f>'Su215'!I7</f>
        <v>222</v>
      </c>
      <c r="J49" s="21">
        <f>'Su215'!J7</f>
        <v>277</v>
      </c>
      <c r="K49" s="4">
        <f>IF('Su215'!$K$7&lt;0,0,'Su215'!$K$7)</f>
        <v>44</v>
      </c>
      <c r="L49" s="80">
        <f t="shared" si="20"/>
        <v>0.84115523465703967</v>
      </c>
      <c r="N49" s="21">
        <f t="shared" si="21"/>
        <v>324</v>
      </c>
      <c r="O49" s="4">
        <f t="shared" si="22"/>
        <v>303</v>
      </c>
      <c r="P49" s="22">
        <f>'Su215'!O7</f>
        <v>417</v>
      </c>
      <c r="Q49" s="21">
        <f t="shared" si="24"/>
        <v>93</v>
      </c>
      <c r="R49" s="80">
        <f t="shared" si="23"/>
        <v>0.7769784172661871</v>
      </c>
      <c r="S49" s="27"/>
    </row>
    <row r="50" spans="1:19" ht="14.25" customHeight="1" x14ac:dyDescent="0.25">
      <c r="A50" s="21" t="s">
        <v>56</v>
      </c>
      <c r="B50" s="21">
        <f>'Su217'!B7</f>
        <v>107</v>
      </c>
      <c r="C50" s="21">
        <f>'Su217'!C7</f>
        <v>126</v>
      </c>
      <c r="D50" s="21">
        <f>'Su217'!D7</f>
        <v>101</v>
      </c>
      <c r="E50" s="4">
        <f>IF('Su217'!$E$7&lt;0,0,'Su217'!$E$7)</f>
        <v>0</v>
      </c>
      <c r="F50" s="80">
        <f t="shared" si="19"/>
        <v>1.0594059405940595</v>
      </c>
      <c r="G50" s="28"/>
      <c r="H50" s="22">
        <f>'Su217'!H7</f>
        <v>332</v>
      </c>
      <c r="I50" s="21">
        <f>'Su217'!I7</f>
        <v>304</v>
      </c>
      <c r="J50" s="21">
        <f>'Su217'!J7</f>
        <v>339</v>
      </c>
      <c r="K50" s="4">
        <f>IF('Su217'!$K$7&lt;0,0,'Su217'!$K$7)</f>
        <v>7</v>
      </c>
      <c r="L50" s="80">
        <f t="shared" si="20"/>
        <v>0.97935103244837762</v>
      </c>
      <c r="N50" s="21">
        <f t="shared" si="21"/>
        <v>439</v>
      </c>
      <c r="O50" s="4">
        <f t="shared" si="22"/>
        <v>430</v>
      </c>
      <c r="P50" s="22">
        <f>'Su217'!O7</f>
        <v>440</v>
      </c>
      <c r="Q50" s="21">
        <f t="shared" si="24"/>
        <v>1</v>
      </c>
      <c r="R50" s="80">
        <f t="shared" si="23"/>
        <v>0.99772727272727268</v>
      </c>
      <c r="S50" s="27"/>
    </row>
    <row r="51" spans="1:19" ht="14.25" customHeight="1" x14ac:dyDescent="0.25">
      <c r="A51" s="21" t="s">
        <v>60</v>
      </c>
      <c r="B51" s="21">
        <f>'Su223'!B7</f>
        <v>63</v>
      </c>
      <c r="C51" s="21">
        <f>'Su223'!C7</f>
        <v>49</v>
      </c>
      <c r="D51" s="21">
        <f>'Su223'!D7</f>
        <v>178</v>
      </c>
      <c r="E51" s="4">
        <f>IF('Su223'!$E$7&lt;0,0,'Su223'!$E$7)</f>
        <v>115</v>
      </c>
      <c r="F51" s="80">
        <f t="shared" si="19"/>
        <v>0.3539325842696629</v>
      </c>
      <c r="G51" s="28"/>
      <c r="H51" s="22">
        <f>'Su223'!H7</f>
        <v>144</v>
      </c>
      <c r="I51" s="21">
        <f>'Su223'!I7</f>
        <v>130</v>
      </c>
      <c r="J51" s="21">
        <f>'Su223'!J7</f>
        <v>168</v>
      </c>
      <c r="K51" s="4">
        <f>IF('Su223'!$K$7&lt;0,0,'Su223'!$K$7)</f>
        <v>24</v>
      </c>
      <c r="L51" s="80">
        <f t="shared" si="20"/>
        <v>0.8571428571428571</v>
      </c>
      <c r="N51" s="21">
        <f t="shared" si="21"/>
        <v>207</v>
      </c>
      <c r="O51" s="4">
        <f t="shared" si="22"/>
        <v>179</v>
      </c>
      <c r="P51" s="22">
        <f>'Su223'!O7</f>
        <v>346</v>
      </c>
      <c r="Q51" s="21">
        <f t="shared" si="24"/>
        <v>139</v>
      </c>
      <c r="R51" s="80">
        <f t="shared" si="23"/>
        <v>0.59826589595375723</v>
      </c>
      <c r="S51" s="27"/>
    </row>
    <row r="52" spans="1:19" ht="14.25" customHeight="1" x14ac:dyDescent="0.25">
      <c r="A52" s="21" t="s">
        <v>45</v>
      </c>
      <c r="B52" s="21">
        <f>'Su224'!B7</f>
        <v>106</v>
      </c>
      <c r="C52" s="21">
        <f>'Su224'!C7</f>
        <v>89</v>
      </c>
      <c r="D52" s="21">
        <f>'Su224'!D7</f>
        <v>120</v>
      </c>
      <c r="E52" s="4">
        <f>IF('Su224'!$E$7&lt;0,0,'Su224'!$E$7)</f>
        <v>14</v>
      </c>
      <c r="F52" s="80">
        <f t="shared" si="19"/>
        <v>0.8833333333333333</v>
      </c>
      <c r="G52" s="28"/>
      <c r="H52" s="22">
        <f>'Su224'!H7</f>
        <v>197</v>
      </c>
      <c r="I52" s="21">
        <f>'Su224'!I7</f>
        <v>189</v>
      </c>
      <c r="J52" s="21">
        <f>'Su224'!J7</f>
        <v>198</v>
      </c>
      <c r="K52" s="4">
        <f>IF('Su224'!$K$7&lt;0,0,'Su224'!$K$7)</f>
        <v>1</v>
      </c>
      <c r="L52" s="80">
        <f t="shared" si="20"/>
        <v>0.99494949494949492</v>
      </c>
      <c r="N52" s="21">
        <f t="shared" si="21"/>
        <v>303</v>
      </c>
      <c r="O52" s="4">
        <f t="shared" si="22"/>
        <v>278</v>
      </c>
      <c r="P52" s="22">
        <f>'Su224'!O7</f>
        <v>318</v>
      </c>
      <c r="Q52" s="21">
        <f t="shared" si="24"/>
        <v>15</v>
      </c>
      <c r="R52" s="80">
        <f t="shared" si="23"/>
        <v>0.95283018867924529</v>
      </c>
      <c r="S52" s="27"/>
    </row>
    <row r="53" spans="1:19" ht="14.25" customHeight="1" x14ac:dyDescent="0.25">
      <c r="A53" s="21" t="s">
        <v>69</v>
      </c>
      <c r="B53" s="21">
        <f>'Su225'!B7</f>
        <v>38</v>
      </c>
      <c r="C53" s="21">
        <f>'Su225'!C7</f>
        <v>69</v>
      </c>
      <c r="D53" s="21">
        <f>'Su225'!D7</f>
        <v>148</v>
      </c>
      <c r="E53" s="4">
        <f>IF('Su225'!$E$7&lt;0,0,'Su225'!$E$7)</f>
        <v>110</v>
      </c>
      <c r="F53" s="80">
        <f t="shared" si="19"/>
        <v>0.25675675675675674</v>
      </c>
      <c r="G53" s="28"/>
      <c r="H53" s="22">
        <f>'Su225'!H7</f>
        <v>245</v>
      </c>
      <c r="I53" s="21">
        <f>'Su225'!I7</f>
        <v>267</v>
      </c>
      <c r="J53" s="21">
        <f>'Su225'!J7</f>
        <v>336</v>
      </c>
      <c r="K53" s="4">
        <f>IF('Su225'!$K$7&lt;0,0,'Su225'!$K$7)</f>
        <v>91</v>
      </c>
      <c r="L53" s="80">
        <f t="shared" si="20"/>
        <v>0.72916666666666663</v>
      </c>
      <c r="N53" s="21">
        <f t="shared" si="21"/>
        <v>283</v>
      </c>
      <c r="O53" s="4">
        <f t="shared" si="22"/>
        <v>336</v>
      </c>
      <c r="P53" s="22">
        <f>'Su225'!O7</f>
        <v>484</v>
      </c>
      <c r="Q53" s="21">
        <f t="shared" si="24"/>
        <v>201</v>
      </c>
      <c r="R53" s="80">
        <f t="shared" si="23"/>
        <v>0.58471074380165289</v>
      </c>
      <c r="S53" s="27"/>
    </row>
    <row r="54" spans="1:19" ht="14.25" customHeight="1" x14ac:dyDescent="0.25">
      <c r="A54" s="21" t="s">
        <v>77</v>
      </c>
      <c r="B54" s="21">
        <f>'Su229'!B7</f>
        <v>14</v>
      </c>
      <c r="C54" s="21">
        <f>'Su229'!C7</f>
        <v>20</v>
      </c>
      <c r="D54" s="21">
        <f>'Su229'!D7</f>
        <v>66</v>
      </c>
      <c r="E54" s="4">
        <f>IF('Su229'!$E$7&lt;0,0,'Su229'!$E$7)</f>
        <v>52</v>
      </c>
      <c r="F54" s="80">
        <f t="shared" si="19"/>
        <v>0.21212121212121213</v>
      </c>
      <c r="G54" s="28"/>
      <c r="H54" s="22">
        <f>'Su229'!H7</f>
        <v>65</v>
      </c>
      <c r="I54" s="21">
        <f>'Su229'!I7</f>
        <v>78</v>
      </c>
      <c r="J54" s="21">
        <f>'Su229'!J7</f>
        <v>71</v>
      </c>
      <c r="K54" s="4">
        <f>IF('Su229'!$K$7&lt;0,0,'Su229'!$K$7)</f>
        <v>6</v>
      </c>
      <c r="L54" s="80">
        <f t="shared" si="20"/>
        <v>0.91549295774647887</v>
      </c>
      <c r="N54" s="21">
        <f t="shared" si="21"/>
        <v>79</v>
      </c>
      <c r="O54" s="4">
        <f t="shared" si="22"/>
        <v>98</v>
      </c>
      <c r="P54" s="22">
        <f>'Su229'!O7</f>
        <v>137</v>
      </c>
      <c r="Q54" s="21">
        <f t="shared" si="24"/>
        <v>58</v>
      </c>
      <c r="R54" s="80">
        <f t="shared" si="23"/>
        <v>0.57664233576642332</v>
      </c>
      <c r="S54" s="27"/>
    </row>
    <row r="55" spans="1:19" ht="14.25" customHeight="1" x14ac:dyDescent="0.25">
      <c r="A55" s="21" t="s">
        <v>80</v>
      </c>
      <c r="B55" s="21">
        <f>'Su230'!B7</f>
        <v>41</v>
      </c>
      <c r="C55" s="21">
        <f>'Su230'!C7</f>
        <v>63</v>
      </c>
      <c r="D55" s="21">
        <f>'Su230'!D7</f>
        <v>79</v>
      </c>
      <c r="E55" s="4">
        <f>IF('Su230'!$E$7&lt;0,0,'Su230'!$E$7)</f>
        <v>38</v>
      </c>
      <c r="F55" s="80">
        <f t="shared" si="19"/>
        <v>0.51898734177215189</v>
      </c>
      <c r="G55" s="28"/>
      <c r="H55" s="22">
        <f>'Su230'!H7</f>
        <v>119</v>
      </c>
      <c r="I55" s="21">
        <f>'Su230'!I7</f>
        <v>137</v>
      </c>
      <c r="J55" s="21">
        <f>'Su230'!J7</f>
        <v>129</v>
      </c>
      <c r="K55" s="4">
        <f>IF('Su230'!$K$7&lt;0,0,'Su230'!$K$7)</f>
        <v>10</v>
      </c>
      <c r="L55" s="80">
        <f t="shared" si="20"/>
        <v>0.92248062015503873</v>
      </c>
      <c r="N55" s="21">
        <f t="shared" si="21"/>
        <v>160</v>
      </c>
      <c r="O55" s="4">
        <f t="shared" si="22"/>
        <v>200</v>
      </c>
      <c r="P55" s="22">
        <f>'Su230'!O7</f>
        <v>208</v>
      </c>
      <c r="Q55" s="21">
        <f t="shared" si="24"/>
        <v>48</v>
      </c>
      <c r="R55" s="80">
        <f t="shared" si="23"/>
        <v>0.76923076923076927</v>
      </c>
      <c r="S55" s="27"/>
    </row>
    <row r="56" spans="1:19" ht="14.25" customHeight="1" x14ac:dyDescent="0.25">
      <c r="A56" s="21" t="s">
        <v>44</v>
      </c>
      <c r="B56" s="21">
        <f>'Su238'!B7</f>
        <v>71</v>
      </c>
      <c r="C56" s="21">
        <f>'Su238'!C7</f>
        <v>103</v>
      </c>
      <c r="D56" s="21">
        <f>'Su238'!D7</f>
        <v>64</v>
      </c>
      <c r="E56" s="4">
        <f>IF('Su238'!$E$7&lt;0,0,'Su238'!$E$7)</f>
        <v>0</v>
      </c>
      <c r="F56" s="80">
        <f t="shared" si="19"/>
        <v>1.109375</v>
      </c>
      <c r="G56" s="28"/>
      <c r="H56" s="22">
        <f>'Su238'!H7</f>
        <v>208</v>
      </c>
      <c r="I56" s="21">
        <f>'Su238'!I7</f>
        <v>158</v>
      </c>
      <c r="J56" s="21">
        <f>'Su238'!J7</f>
        <v>154</v>
      </c>
      <c r="K56" s="4">
        <f>IF('Su238'!$K$7&lt;0,0,'Su238'!$K$7)</f>
        <v>0</v>
      </c>
      <c r="L56" s="80">
        <f t="shared" si="20"/>
        <v>1.3506493506493507</v>
      </c>
      <c r="N56" s="21">
        <f t="shared" si="21"/>
        <v>279</v>
      </c>
      <c r="O56" s="4">
        <f t="shared" si="22"/>
        <v>261</v>
      </c>
      <c r="P56" s="22">
        <f>'Su238'!O7</f>
        <v>218</v>
      </c>
      <c r="Q56" s="21">
        <f t="shared" si="24"/>
        <v>0</v>
      </c>
      <c r="R56" s="80">
        <f t="shared" si="23"/>
        <v>1.2798165137614679</v>
      </c>
      <c r="S56" s="27"/>
    </row>
    <row r="57" spans="1:19" ht="14.25" customHeight="1" x14ac:dyDescent="0.25">
      <c r="A57" s="21" t="s">
        <v>94</v>
      </c>
      <c r="B57" s="21">
        <f>'Su509'!B7</f>
        <v>5</v>
      </c>
      <c r="C57" s="21">
        <f>'Su509'!C7</f>
        <v>3</v>
      </c>
      <c r="D57" s="21">
        <f>'Su509'!D7</f>
        <v>8</v>
      </c>
      <c r="E57" s="4">
        <f>IF('Su509'!$E$7&lt;0,0,'Su509'!$E$7)</f>
        <v>3</v>
      </c>
      <c r="F57" s="80">
        <f t="shared" si="19"/>
        <v>0.625</v>
      </c>
      <c r="G57" s="28"/>
      <c r="H57" s="22">
        <f>'Su509'!H7</f>
        <v>61</v>
      </c>
      <c r="I57" s="21">
        <f>'Su509'!I7</f>
        <v>63</v>
      </c>
      <c r="J57" s="21">
        <f>'Su509'!J7</f>
        <v>109</v>
      </c>
      <c r="K57" s="4">
        <f>IF('Su509'!$K$7&lt;0,0,'Su509'!$K$7)</f>
        <v>48</v>
      </c>
      <c r="L57" s="80">
        <f t="shared" si="20"/>
        <v>0.55963302752293576</v>
      </c>
      <c r="N57" s="21">
        <f t="shared" si="21"/>
        <v>66</v>
      </c>
      <c r="O57" s="4">
        <f t="shared" si="22"/>
        <v>66</v>
      </c>
      <c r="P57" s="22">
        <f>'Su509'!O7</f>
        <v>117</v>
      </c>
      <c r="Q57" s="21">
        <f t="shared" si="24"/>
        <v>51</v>
      </c>
      <c r="R57" s="80">
        <f t="shared" si="23"/>
        <v>0.5641025641025641</v>
      </c>
      <c r="S57" s="27"/>
    </row>
    <row r="58" spans="1:19" ht="14.25" customHeight="1" x14ac:dyDescent="0.25">
      <c r="A58" s="21" t="s">
        <v>41</v>
      </c>
      <c r="B58" s="21">
        <f>'Su513'!B7</f>
        <v>25</v>
      </c>
      <c r="C58" s="21">
        <f>'Su513'!C7</f>
        <v>12</v>
      </c>
      <c r="D58" s="21">
        <f>'Su513'!D7</f>
        <v>14</v>
      </c>
      <c r="E58" s="4">
        <f>IF('Su513'!$E$7&lt;0,0,'Su513'!$E$7)</f>
        <v>0</v>
      </c>
      <c r="F58" s="80">
        <f t="shared" si="19"/>
        <v>1.7857142857142858</v>
      </c>
      <c r="G58" s="28"/>
      <c r="H58" s="22">
        <f>'Su513'!H7</f>
        <v>77</v>
      </c>
      <c r="I58" s="22">
        <f>'Su513'!I7</f>
        <v>74</v>
      </c>
      <c r="J58" s="21">
        <f>'Su513'!J7</f>
        <v>52</v>
      </c>
      <c r="K58" s="4">
        <f>IF('Su513'!$K$7&lt;0,0,'Su513'!$K$7)</f>
        <v>0</v>
      </c>
      <c r="L58" s="80">
        <f t="shared" si="20"/>
        <v>1.4807692307692308</v>
      </c>
      <c r="N58" s="21">
        <f t="shared" si="21"/>
        <v>102</v>
      </c>
      <c r="O58" s="4">
        <f t="shared" si="22"/>
        <v>86</v>
      </c>
      <c r="P58" s="22">
        <f>'Su513'!O7</f>
        <v>66</v>
      </c>
      <c r="Q58" s="21">
        <f t="shared" si="24"/>
        <v>0</v>
      </c>
      <c r="R58" s="80">
        <f t="shared" si="23"/>
        <v>1.5454545454545454</v>
      </c>
      <c r="S58" s="27"/>
    </row>
    <row r="59" spans="1:19" ht="14.25" customHeight="1" x14ac:dyDescent="0.25">
      <c r="A59" s="21" t="s">
        <v>104</v>
      </c>
      <c r="B59" s="21">
        <f>'Su516'!B7</f>
        <v>0</v>
      </c>
      <c r="C59" s="21">
        <f>'Su516'!C7</f>
        <v>0</v>
      </c>
      <c r="D59" s="21">
        <f>'Su516'!D7</f>
        <v>3</v>
      </c>
      <c r="E59" s="4">
        <f>IF('Su516'!$E$7&lt;0,0,'Su516'!$E$7)</f>
        <v>3</v>
      </c>
      <c r="F59" s="80">
        <f t="shared" si="19"/>
        <v>0</v>
      </c>
      <c r="G59" s="28"/>
      <c r="H59" s="22">
        <f>'Su516'!H7</f>
        <v>11</v>
      </c>
      <c r="I59" s="21">
        <f>'Su516'!I7</f>
        <v>10</v>
      </c>
      <c r="J59" s="21">
        <f>'Su516'!J7</f>
        <v>53</v>
      </c>
      <c r="K59" s="4">
        <f>IF('Su516'!$K$7&lt;0,0,'Su516'!$K$7)</f>
        <v>42</v>
      </c>
      <c r="L59" s="80">
        <f t="shared" si="20"/>
        <v>0.20754716981132076</v>
      </c>
      <c r="N59" s="21">
        <f t="shared" si="21"/>
        <v>11</v>
      </c>
      <c r="O59" s="4">
        <f t="shared" si="22"/>
        <v>10</v>
      </c>
      <c r="P59" s="22">
        <f>'Su516'!O7</f>
        <v>56</v>
      </c>
      <c r="Q59" s="21">
        <f t="shared" si="24"/>
        <v>45</v>
      </c>
      <c r="R59" s="80">
        <f t="shared" si="23"/>
        <v>0.19642857142857142</v>
      </c>
      <c r="S59" s="27"/>
    </row>
    <row r="60" spans="1:19" ht="14.25" customHeight="1" x14ac:dyDescent="0.25">
      <c r="A60" s="21" t="s">
        <v>65</v>
      </c>
      <c r="B60" s="21">
        <f>'Su530'!B7</f>
        <v>17</v>
      </c>
      <c r="C60" s="21">
        <f>'Su530'!C7</f>
        <v>9</v>
      </c>
      <c r="D60" s="21">
        <f>'Su530'!D7</f>
        <v>56</v>
      </c>
      <c r="E60" s="4">
        <f>IF('Su530'!$E$7&lt;0,0,'Su530'!$E$7)</f>
        <v>39</v>
      </c>
      <c r="F60" s="80">
        <f t="shared" si="19"/>
        <v>0.30357142857142855</v>
      </c>
      <c r="G60" s="28"/>
      <c r="H60" s="22">
        <f>'Su530'!H7</f>
        <v>126</v>
      </c>
      <c r="I60" s="21">
        <f>'Su530'!I7</f>
        <v>135</v>
      </c>
      <c r="J60" s="21">
        <f>'Su530'!J7</f>
        <v>101</v>
      </c>
      <c r="K60" s="4">
        <f>IF('Su530'!$K$7&lt;0,0,'Su530'!$K$7)</f>
        <v>0</v>
      </c>
      <c r="L60" s="80">
        <f t="shared" si="20"/>
        <v>1.2475247524752475</v>
      </c>
      <c r="N60" s="21">
        <f t="shared" si="21"/>
        <v>143</v>
      </c>
      <c r="O60" s="4">
        <f t="shared" si="22"/>
        <v>144</v>
      </c>
      <c r="P60" s="22">
        <f>'Su530'!O7</f>
        <v>157</v>
      </c>
      <c r="Q60" s="21">
        <f t="shared" si="24"/>
        <v>14</v>
      </c>
      <c r="R60" s="80">
        <f t="shared" si="23"/>
        <v>0.91082802547770703</v>
      </c>
      <c r="S60" s="27"/>
    </row>
    <row r="61" spans="1:19" ht="14.25" customHeight="1" x14ac:dyDescent="0.25">
      <c r="A61" s="21" t="s">
        <v>138</v>
      </c>
      <c r="B61" s="21">
        <f>'Su531'!B7</f>
        <v>1</v>
      </c>
      <c r="C61" s="21">
        <f>'Su531'!C7</f>
        <v>1</v>
      </c>
      <c r="D61" s="21">
        <f>'Su531'!D7</f>
        <v>1</v>
      </c>
      <c r="E61" s="4">
        <f>IF('Su531'!$E$7&lt;0,0,'Su531'!$E$7)</f>
        <v>0</v>
      </c>
      <c r="F61" s="80">
        <f t="shared" si="19"/>
        <v>1</v>
      </c>
      <c r="G61" s="28"/>
      <c r="H61" s="22">
        <f>'Su531'!H7</f>
        <v>5</v>
      </c>
      <c r="I61" s="21">
        <f>'Su531'!I7</f>
        <v>8</v>
      </c>
      <c r="J61" s="21">
        <f>'Su531'!J7</f>
        <v>261</v>
      </c>
      <c r="K61" s="4">
        <f>IF('Su531'!$K$7&lt;0,0,'Su531'!$K$7)</f>
        <v>256</v>
      </c>
      <c r="L61" s="80">
        <f t="shared" si="20"/>
        <v>1.9157088122605363E-2</v>
      </c>
      <c r="N61" s="21">
        <f t="shared" si="21"/>
        <v>6</v>
      </c>
      <c r="O61" s="4">
        <f t="shared" si="22"/>
        <v>9</v>
      </c>
      <c r="P61" s="22">
        <f>'Su531'!O7</f>
        <v>262</v>
      </c>
      <c r="Q61" s="21">
        <f t="shared" si="24"/>
        <v>256</v>
      </c>
      <c r="R61" s="80">
        <f t="shared" si="23"/>
        <v>2.2900763358778626E-2</v>
      </c>
      <c r="S61" s="27"/>
    </row>
    <row r="62" spans="1:19" ht="14.25" customHeight="1" x14ac:dyDescent="0.25">
      <c r="A62" s="21" t="s">
        <v>89</v>
      </c>
      <c r="B62" s="21">
        <f>'Su533'!B7</f>
        <v>0</v>
      </c>
      <c r="C62" s="21">
        <f>'Su533'!C7</f>
        <v>3</v>
      </c>
      <c r="D62" s="21">
        <f>'Su533'!D7</f>
        <v>1</v>
      </c>
      <c r="E62" s="4">
        <f>IF('Su533'!$E$7&lt;0,0,'Su533'!$E$7)</f>
        <v>1</v>
      </c>
      <c r="F62" s="80">
        <f t="shared" si="19"/>
        <v>0</v>
      </c>
      <c r="G62" s="28"/>
      <c r="H62" s="22">
        <f>'Su533'!H7</f>
        <v>27</v>
      </c>
      <c r="I62" s="21">
        <f>'Su533'!I7</f>
        <v>37</v>
      </c>
      <c r="J62" s="21">
        <f>'Su533'!J7</f>
        <v>22</v>
      </c>
      <c r="K62" s="4">
        <f>IF('Su533'!$K$7&lt;0,0,'Su533'!$K$7)</f>
        <v>0</v>
      </c>
      <c r="L62" s="80">
        <f t="shared" si="20"/>
        <v>1.2272727272727273</v>
      </c>
      <c r="N62" s="21">
        <f t="shared" si="21"/>
        <v>27</v>
      </c>
      <c r="O62" s="4">
        <f t="shared" si="22"/>
        <v>40</v>
      </c>
      <c r="P62" s="22">
        <f>'Su533'!O7</f>
        <v>23</v>
      </c>
      <c r="Q62" s="21">
        <f t="shared" si="24"/>
        <v>0</v>
      </c>
      <c r="R62" s="80">
        <f t="shared" si="23"/>
        <v>1.173913043478261</v>
      </c>
      <c r="S62" s="27"/>
    </row>
    <row r="63" spans="1:19" ht="14.25" customHeight="1" x14ac:dyDescent="0.25">
      <c r="A63" s="21" t="s">
        <v>1795</v>
      </c>
      <c r="B63" s="21">
        <f>'Su536'!B7</f>
        <v>5</v>
      </c>
      <c r="C63" s="21">
        <f>'Su536'!C7</f>
        <v>1</v>
      </c>
      <c r="D63" s="21">
        <f>'Su536'!D7</f>
        <v>12</v>
      </c>
      <c r="E63" s="4">
        <f>IF('Su536'!$E$7&lt;0,0,'Su536'!$E$7)</f>
        <v>7</v>
      </c>
      <c r="F63" s="80">
        <f t="shared" si="19"/>
        <v>0.41666666666666669</v>
      </c>
      <c r="G63" s="28"/>
      <c r="H63" s="22">
        <f>'Su536'!H7</f>
        <v>37</v>
      </c>
      <c r="I63" s="21">
        <f>'Su536'!I7</f>
        <v>41</v>
      </c>
      <c r="J63" s="21">
        <f>'Su536'!J7</f>
        <v>9</v>
      </c>
      <c r="K63" s="4">
        <f>IF('Su536'!$K$7&lt;0,0,'Su536'!$K$7)</f>
        <v>0</v>
      </c>
      <c r="L63" s="80">
        <f t="shared" si="20"/>
        <v>4.1111111111111107</v>
      </c>
      <c r="N63" s="21">
        <f t="shared" si="21"/>
        <v>42</v>
      </c>
      <c r="O63" s="4">
        <f t="shared" si="22"/>
        <v>42</v>
      </c>
      <c r="P63" s="22">
        <f>'Su536'!O7</f>
        <v>21</v>
      </c>
      <c r="Q63" s="21">
        <f t="shared" si="24"/>
        <v>0</v>
      </c>
      <c r="R63" s="80">
        <f t="shared" si="23"/>
        <v>2</v>
      </c>
      <c r="S63" s="27"/>
    </row>
    <row r="64" spans="1:19" ht="14.25" customHeight="1" x14ac:dyDescent="0.25">
      <c r="A64" s="21" t="s">
        <v>51</v>
      </c>
      <c r="B64" s="21">
        <f>'Su612'!B7</f>
        <v>15</v>
      </c>
      <c r="C64" s="21">
        <f>'Su612'!C7</f>
        <v>9</v>
      </c>
      <c r="D64" s="21">
        <f>'Su612'!D7</f>
        <v>9</v>
      </c>
      <c r="E64" s="4">
        <f>IF('Su612'!$E$7&lt;0,0,'Su612'!$E$7)</f>
        <v>0</v>
      </c>
      <c r="F64" s="80">
        <f t="shared" si="19"/>
        <v>1.6666666666666667</v>
      </c>
      <c r="G64" s="28"/>
      <c r="H64" s="22">
        <f>'Su612'!H7</f>
        <v>36</v>
      </c>
      <c r="I64" s="21">
        <f>'Su612'!I7</f>
        <v>31</v>
      </c>
      <c r="J64" s="21">
        <f>'Su612'!J7</f>
        <v>50</v>
      </c>
      <c r="K64" s="4">
        <f>IF('Su612'!$K$7&lt;0,0,'Su612'!$K$7)</f>
        <v>14</v>
      </c>
      <c r="L64" s="80">
        <f t="shared" si="20"/>
        <v>0.72</v>
      </c>
      <c r="N64" s="21">
        <f t="shared" si="21"/>
        <v>51</v>
      </c>
      <c r="O64" s="4">
        <f t="shared" si="22"/>
        <v>40</v>
      </c>
      <c r="P64" s="22">
        <f>'Su612'!O7</f>
        <v>59</v>
      </c>
      <c r="Q64" s="21">
        <f t="shared" si="24"/>
        <v>8</v>
      </c>
      <c r="R64" s="80">
        <f t="shared" si="23"/>
        <v>0.86440677966101698</v>
      </c>
      <c r="S64" s="27"/>
    </row>
    <row r="65" spans="1:19" ht="14.25" customHeight="1" x14ac:dyDescent="0.25">
      <c r="A65" s="21" t="s">
        <v>47</v>
      </c>
      <c r="B65" s="21">
        <f>'Su616'!B7</f>
        <v>16</v>
      </c>
      <c r="C65" s="21">
        <f>'Su616'!C7</f>
        <v>49</v>
      </c>
      <c r="D65" s="21">
        <f>'Su616'!D7</f>
        <v>20</v>
      </c>
      <c r="E65" s="4">
        <f>IF('Su616'!$E$7&lt;0,0,'Su616'!$E$7)</f>
        <v>4</v>
      </c>
      <c r="F65" s="80">
        <f t="shared" si="19"/>
        <v>0.8</v>
      </c>
      <c r="G65" s="28"/>
      <c r="H65" s="22">
        <f>'Su616'!H7</f>
        <v>108</v>
      </c>
      <c r="I65" s="21">
        <f>'Su616'!I7</f>
        <v>107</v>
      </c>
      <c r="J65" s="21">
        <f>'Su616'!J7</f>
        <v>144</v>
      </c>
      <c r="K65" s="4">
        <f>IF('Su616'!$K$7&lt;0,0,'Su616'!$K$7)</f>
        <v>36</v>
      </c>
      <c r="L65" s="80">
        <f t="shared" si="20"/>
        <v>0.75</v>
      </c>
      <c r="N65" s="21">
        <f t="shared" si="21"/>
        <v>124</v>
      </c>
      <c r="O65" s="4">
        <f t="shared" si="22"/>
        <v>156</v>
      </c>
      <c r="P65" s="22">
        <f>'Su616'!O7</f>
        <v>164</v>
      </c>
      <c r="Q65" s="21">
        <f t="shared" si="24"/>
        <v>40</v>
      </c>
      <c r="R65" s="80">
        <f t="shared" si="23"/>
        <v>0.75609756097560976</v>
      </c>
      <c r="S65" s="27"/>
    </row>
    <row r="66" spans="1:19" ht="14.25" customHeight="1" x14ac:dyDescent="0.25">
      <c r="A66" s="21" t="s">
        <v>55</v>
      </c>
      <c r="B66" s="21">
        <f>'Su617'!B7</f>
        <v>18</v>
      </c>
      <c r="C66" s="21">
        <f>'Su617'!C7</f>
        <v>10</v>
      </c>
      <c r="D66" s="21">
        <f>'Su617'!D7</f>
        <v>12</v>
      </c>
      <c r="E66" s="4">
        <f>IF('Su617'!$E$7&lt;0,0,'Su617'!$E$7)</f>
        <v>0</v>
      </c>
      <c r="F66" s="80">
        <f t="shared" si="19"/>
        <v>1.5</v>
      </c>
      <c r="G66" s="28"/>
      <c r="H66" s="22">
        <f>'Su617'!H7</f>
        <v>62</v>
      </c>
      <c r="I66" s="22">
        <f>'Su617'!I7</f>
        <v>65</v>
      </c>
      <c r="J66" s="22">
        <f>'Su617'!J7</f>
        <v>47</v>
      </c>
      <c r="K66" s="4">
        <f>IF('Su617'!$K$7&lt;0,0,'Su617'!$K$7)</f>
        <v>0</v>
      </c>
      <c r="L66" s="80">
        <f t="shared" si="20"/>
        <v>1.3191489361702127</v>
      </c>
      <c r="N66" s="21">
        <f t="shared" si="21"/>
        <v>80</v>
      </c>
      <c r="O66" s="4">
        <f t="shared" si="22"/>
        <v>75</v>
      </c>
      <c r="P66" s="22">
        <f>'Su617'!O7</f>
        <v>59</v>
      </c>
      <c r="Q66" s="21">
        <f t="shared" si="24"/>
        <v>0</v>
      </c>
      <c r="R66" s="80">
        <f t="shared" si="23"/>
        <v>1.3559322033898304</v>
      </c>
      <c r="S66" s="27"/>
    </row>
    <row r="67" spans="1:19" ht="14.25" customHeight="1" x14ac:dyDescent="0.25">
      <c r="A67" s="21" t="s">
        <v>49</v>
      </c>
      <c r="B67" s="21">
        <f>'Su628'!B7</f>
        <v>36</v>
      </c>
      <c r="C67" s="21">
        <f>'Su628'!C7</f>
        <v>40</v>
      </c>
      <c r="D67" s="21">
        <f>'Su628'!D7</f>
        <v>25</v>
      </c>
      <c r="E67" s="4">
        <f>IF('Su628'!$E$7&lt;0,0,'Su628'!$E$7)</f>
        <v>0</v>
      </c>
      <c r="F67" s="80">
        <f t="shared" si="19"/>
        <v>1.44</v>
      </c>
      <c r="G67" s="28"/>
      <c r="H67" s="22">
        <f>'Su628'!H7</f>
        <v>136</v>
      </c>
      <c r="I67" s="21">
        <f>'Su628'!I7</f>
        <v>127</v>
      </c>
      <c r="J67" s="21">
        <f>'Su628'!J7</f>
        <v>244</v>
      </c>
      <c r="K67" s="4">
        <f>IF('Su628'!$K$7&lt;0,0,'Su628'!$K$7)</f>
        <v>108</v>
      </c>
      <c r="L67" s="80">
        <f t="shared" si="20"/>
        <v>0.55737704918032782</v>
      </c>
      <c r="N67" s="21">
        <f t="shared" si="21"/>
        <v>172</v>
      </c>
      <c r="O67" s="4">
        <f t="shared" si="22"/>
        <v>167</v>
      </c>
      <c r="P67" s="22">
        <f>'Su628'!O7</f>
        <v>269</v>
      </c>
      <c r="Q67" s="21">
        <f t="shared" si="24"/>
        <v>97</v>
      </c>
      <c r="R67" s="80">
        <f t="shared" si="23"/>
        <v>0.63940520446096649</v>
      </c>
      <c r="S67" s="27"/>
    </row>
    <row r="68" spans="1:19" ht="14.25" customHeight="1" x14ac:dyDescent="0.25">
      <c r="A68" s="21" t="s">
        <v>50</v>
      </c>
      <c r="B68" s="21">
        <f>'Su702'!B7</f>
        <v>45</v>
      </c>
      <c r="C68" s="21">
        <f>'Su702'!C7</f>
        <v>43</v>
      </c>
      <c r="D68" s="21">
        <f>'Su702'!D7</f>
        <v>26</v>
      </c>
      <c r="E68" s="4">
        <f>IF('Su702'!$E$7&lt;0,0,'Su702'!$E$7)</f>
        <v>0</v>
      </c>
      <c r="F68" s="80">
        <f t="shared" si="19"/>
        <v>1.7307692307692308</v>
      </c>
      <c r="G68" s="28"/>
      <c r="H68" s="22">
        <f>'Su702'!H7</f>
        <v>149</v>
      </c>
      <c r="I68" s="21">
        <f>'Su702'!I7</f>
        <v>158</v>
      </c>
      <c r="J68" s="21">
        <f>'Su702'!J7</f>
        <v>212</v>
      </c>
      <c r="K68" s="4">
        <f>IF('Su702'!$K$7&lt;0,0,'Su702'!$K$7)</f>
        <v>63</v>
      </c>
      <c r="L68" s="80">
        <f t="shared" si="20"/>
        <v>0.70283018867924529</v>
      </c>
      <c r="N68" s="21">
        <f t="shared" si="21"/>
        <v>194</v>
      </c>
      <c r="O68" s="4">
        <f t="shared" si="22"/>
        <v>201</v>
      </c>
      <c r="P68" s="22">
        <f>'Su702'!O7</f>
        <v>238</v>
      </c>
      <c r="Q68" s="21">
        <f t="shared" si="24"/>
        <v>44</v>
      </c>
      <c r="R68" s="80">
        <f t="shared" si="23"/>
        <v>0.81512605042016806</v>
      </c>
      <c r="S68" s="27"/>
    </row>
    <row r="69" spans="1:19" ht="14.25" customHeight="1" x14ac:dyDescent="0.25">
      <c r="A69" s="21" t="s">
        <v>35</v>
      </c>
      <c r="B69" s="21">
        <f>'Su715'!B7</f>
        <v>5</v>
      </c>
      <c r="C69" s="21">
        <f>'Su715'!C7</f>
        <v>2</v>
      </c>
      <c r="D69" s="21">
        <f>'Su715'!D7</f>
        <v>2</v>
      </c>
      <c r="E69" s="4">
        <f>IF('Su715'!$E$7&lt;0,0,'Su715'!$E$7)</f>
        <v>0</v>
      </c>
      <c r="F69" s="80">
        <f t="shared" si="19"/>
        <v>2.5</v>
      </c>
      <c r="G69" s="28"/>
      <c r="H69" s="22">
        <f>'Su715'!H7</f>
        <v>7</v>
      </c>
      <c r="I69" s="21">
        <f>'Su715'!I7</f>
        <v>5</v>
      </c>
      <c r="J69" s="21">
        <f>'Su715'!J7</f>
        <v>16</v>
      </c>
      <c r="K69" s="4">
        <f>IF('Su715'!$K$7&lt;0,0,'Su715'!$K$7)</f>
        <v>9</v>
      </c>
      <c r="L69" s="80">
        <f t="shared" si="20"/>
        <v>0.4375</v>
      </c>
      <c r="N69" s="21">
        <f t="shared" si="21"/>
        <v>12</v>
      </c>
      <c r="O69" s="4">
        <f t="shared" si="22"/>
        <v>7</v>
      </c>
      <c r="P69" s="22">
        <f>'Su715'!O7</f>
        <v>18</v>
      </c>
      <c r="Q69" s="21">
        <f t="shared" si="24"/>
        <v>6</v>
      </c>
      <c r="R69" s="80">
        <f t="shared" si="23"/>
        <v>0.66666666666666663</v>
      </c>
      <c r="S69" s="27"/>
    </row>
    <row r="70" spans="1:19" ht="14.25" customHeight="1" x14ac:dyDescent="0.25">
      <c r="A70" s="21" t="s">
        <v>101</v>
      </c>
      <c r="B70" s="21">
        <f>'Su722'!B7</f>
        <v>3</v>
      </c>
      <c r="C70" s="21">
        <f>'Su722'!C7</f>
        <v>6</v>
      </c>
      <c r="D70" s="21">
        <f>'Su722'!D7</f>
        <v>2</v>
      </c>
      <c r="E70" s="4">
        <f>IF('Su722'!$E$7&lt;0,0,'Su722'!$E$7)</f>
        <v>0</v>
      </c>
      <c r="F70" s="80">
        <f t="shared" si="19"/>
        <v>1.5</v>
      </c>
      <c r="G70" s="28"/>
      <c r="H70" s="22">
        <f>'Su722'!H7</f>
        <v>16</v>
      </c>
      <c r="I70" s="21">
        <f>'Su722'!I7</f>
        <v>14</v>
      </c>
      <c r="J70" s="21">
        <f>'Su722'!J7</f>
        <v>26</v>
      </c>
      <c r="K70" s="4">
        <f>IF('Su722'!$K$7&lt;0,0,'Su722'!$K$7)</f>
        <v>10</v>
      </c>
      <c r="L70" s="80">
        <f t="shared" si="20"/>
        <v>0.61538461538461542</v>
      </c>
      <c r="N70" s="21">
        <f t="shared" si="21"/>
        <v>19</v>
      </c>
      <c r="O70" s="4">
        <f t="shared" si="22"/>
        <v>20</v>
      </c>
      <c r="P70" s="22">
        <f>'Su722'!O7</f>
        <v>28</v>
      </c>
      <c r="Q70" s="21">
        <f t="shared" si="24"/>
        <v>9</v>
      </c>
      <c r="R70" s="80">
        <f t="shared" si="23"/>
        <v>0.6785714285714286</v>
      </c>
      <c r="S70" s="27"/>
    </row>
    <row r="71" spans="1:19" ht="14.25" customHeight="1" x14ac:dyDescent="0.25">
      <c r="A71" s="21" t="s">
        <v>39</v>
      </c>
      <c r="B71" s="21">
        <f>'Su812'!B7</f>
        <v>51</v>
      </c>
      <c r="C71" s="21">
        <f>'Su812'!C7</f>
        <v>43</v>
      </c>
      <c r="D71" s="21">
        <f>'Su812'!D7</f>
        <v>56</v>
      </c>
      <c r="E71" s="4">
        <f>IF('Su812'!$E$7&lt;0,0,'Su812'!$E$7)</f>
        <v>5</v>
      </c>
      <c r="F71" s="80">
        <f t="shared" si="19"/>
        <v>0.9107142857142857</v>
      </c>
      <c r="G71" s="28"/>
      <c r="H71" s="22">
        <f>'Su812'!H7</f>
        <v>133</v>
      </c>
      <c r="I71" s="21">
        <f>'Su812'!I7</f>
        <v>120</v>
      </c>
      <c r="J71" s="21">
        <f>'Su812'!J7</f>
        <v>143</v>
      </c>
      <c r="K71" s="4">
        <f>IF('Su812'!$K$7&lt;0,0,'Su812'!$K$7)</f>
        <v>10</v>
      </c>
      <c r="L71" s="80">
        <f t="shared" si="20"/>
        <v>0.93006993006993011</v>
      </c>
      <c r="N71" s="21">
        <f t="shared" si="21"/>
        <v>184</v>
      </c>
      <c r="O71" s="4">
        <f t="shared" si="22"/>
        <v>163</v>
      </c>
      <c r="P71" s="22">
        <f>'Su812'!O7</f>
        <v>199</v>
      </c>
      <c r="Q71" s="21">
        <f t="shared" si="24"/>
        <v>15</v>
      </c>
      <c r="R71" s="80">
        <f t="shared" si="23"/>
        <v>0.92462311557788945</v>
      </c>
      <c r="S71" s="27"/>
    </row>
    <row r="72" spans="1:19" ht="14.25" customHeight="1" x14ac:dyDescent="0.25">
      <c r="A72" s="21" t="s">
        <v>93</v>
      </c>
      <c r="B72" s="21">
        <f>'Su831'!B7</f>
        <v>3</v>
      </c>
      <c r="C72" s="21">
        <f>'Su831'!C7</f>
        <v>6</v>
      </c>
      <c r="D72" s="21">
        <f>'Su831'!D7</f>
        <v>6</v>
      </c>
      <c r="E72" s="4">
        <f>IF('Su831'!$E$7&lt;0,0,'Su831'!$E$7)</f>
        <v>3</v>
      </c>
      <c r="F72" s="80">
        <f t="shared" si="19"/>
        <v>0.5</v>
      </c>
      <c r="G72" s="28"/>
      <c r="H72" s="22">
        <f>'Su831'!H7</f>
        <v>3</v>
      </c>
      <c r="I72" s="21">
        <f>'Su831'!I7</f>
        <v>3</v>
      </c>
      <c r="J72" s="21">
        <f>'Su831'!J7</f>
        <v>2</v>
      </c>
      <c r="K72" s="4">
        <f>IF('Su831'!$K$7&lt;0,0,'Su831'!$K$7)</f>
        <v>0</v>
      </c>
      <c r="L72" s="80">
        <f t="shared" si="20"/>
        <v>1.5</v>
      </c>
      <c r="N72" s="21">
        <f t="shared" si="21"/>
        <v>6</v>
      </c>
      <c r="O72" s="4">
        <f t="shared" si="22"/>
        <v>9</v>
      </c>
      <c r="P72" s="22">
        <f>'Su831'!O7</f>
        <v>8</v>
      </c>
      <c r="Q72" s="21">
        <f t="shared" si="24"/>
        <v>2</v>
      </c>
      <c r="R72" s="80">
        <f t="shared" si="23"/>
        <v>0.75</v>
      </c>
      <c r="S72" s="27"/>
    </row>
    <row r="73" spans="1:19" ht="13.9" customHeight="1" x14ac:dyDescent="0.25">
      <c r="A73" s="21" t="s">
        <v>76</v>
      </c>
      <c r="B73" s="21">
        <f>'Su834'!B7</f>
        <v>24</v>
      </c>
      <c r="C73" s="21">
        <f>'Su834'!C7</f>
        <v>16</v>
      </c>
      <c r="D73" s="21">
        <f>'Su834'!D7</f>
        <v>53</v>
      </c>
      <c r="E73" s="4">
        <f>IF('Su834'!$E$7&lt;0,0,'Su834'!$E$7)</f>
        <v>29</v>
      </c>
      <c r="F73" s="80">
        <f t="shared" si="19"/>
        <v>0.45283018867924529</v>
      </c>
      <c r="G73" s="28"/>
      <c r="H73" s="22">
        <f>'Su834'!H7</f>
        <v>61</v>
      </c>
      <c r="I73" s="21">
        <f>'Su834'!I7</f>
        <v>70</v>
      </c>
      <c r="J73" s="21">
        <f>'Su834'!J7</f>
        <v>110</v>
      </c>
      <c r="K73" s="4">
        <f>IF('Su834'!$K$7&lt;0,0,'Su834'!$K$7)</f>
        <v>49</v>
      </c>
      <c r="L73" s="80">
        <f t="shared" si="20"/>
        <v>0.55454545454545456</v>
      </c>
      <c r="N73" s="21">
        <f t="shared" si="21"/>
        <v>85</v>
      </c>
      <c r="O73" s="4">
        <f t="shared" si="22"/>
        <v>86</v>
      </c>
      <c r="P73" s="22">
        <f>'Su834'!O7</f>
        <v>163</v>
      </c>
      <c r="Q73" s="21">
        <f t="shared" si="24"/>
        <v>78</v>
      </c>
      <c r="R73" s="80">
        <f t="shared" si="23"/>
        <v>0.5214723926380368</v>
      </c>
      <c r="S73" s="27"/>
    </row>
    <row r="74" spans="1:19" ht="13.9" customHeight="1" x14ac:dyDescent="0.25">
      <c r="A74" s="4" t="s">
        <v>2032</v>
      </c>
      <c r="B74" s="4">
        <f>'su999'!B7+'outof council'!B7</f>
        <v>11</v>
      </c>
      <c r="C74" s="4">
        <f>'su999'!C7</f>
        <v>11</v>
      </c>
      <c r="D74" s="4">
        <v>15</v>
      </c>
      <c r="E74" s="24">
        <f>'Su834'!E8</f>
        <v>0</v>
      </c>
      <c r="F74" s="80">
        <f t="shared" si="19"/>
        <v>0.73333333333333328</v>
      </c>
      <c r="G74" s="28"/>
      <c r="H74" s="22">
        <f>'su999'!G7+'outof council'!G7</f>
        <v>108</v>
      </c>
      <c r="I74" s="4">
        <f>'su999'!H7+'outof council'!H7</f>
        <v>101</v>
      </c>
      <c r="J74" s="4">
        <f>'su999'!I7+'outof council'!I7</f>
        <v>100</v>
      </c>
      <c r="K74" s="4">
        <f>IF('Su201'!$K$7&lt;0,0,'Su201'!$K$7)</f>
        <v>4</v>
      </c>
      <c r="L74" s="80">
        <f t="shared" si="20"/>
        <v>1.08</v>
      </c>
      <c r="N74" s="21">
        <f t="shared" si="21"/>
        <v>119</v>
      </c>
      <c r="O74" s="4">
        <f t="shared" si="22"/>
        <v>112</v>
      </c>
      <c r="P74" s="22">
        <f>'Su834'!L8</f>
        <v>0</v>
      </c>
      <c r="Q74" s="21">
        <f t="shared" si="24"/>
        <v>0</v>
      </c>
      <c r="R74" s="80">
        <f t="shared" si="23"/>
        <v>0</v>
      </c>
      <c r="S74" s="27"/>
    </row>
    <row r="75" spans="1:19" ht="13.9" customHeight="1" x14ac:dyDescent="0.25">
      <c r="A75" s="4" t="s">
        <v>2073</v>
      </c>
      <c r="B75" s="4">
        <f>unplaced!B7</f>
        <v>5</v>
      </c>
      <c r="C75" s="4">
        <f>unplaced!C7</f>
        <v>0</v>
      </c>
      <c r="D75" s="4">
        <v>0</v>
      </c>
      <c r="E75" s="24">
        <v>0</v>
      </c>
      <c r="F75" s="80">
        <f>IFERROR(B75/D75,0)</f>
        <v>0</v>
      </c>
      <c r="G75" s="28"/>
      <c r="H75" s="22">
        <f>unplaced!G7</f>
        <v>2</v>
      </c>
      <c r="I75" s="22">
        <f>unplaced!H7</f>
        <v>0</v>
      </c>
      <c r="J75" s="22">
        <v>0</v>
      </c>
      <c r="K75" s="4">
        <f>IF('Su201'!$K$7&lt;0,0,'Su201'!$K$7)</f>
        <v>4</v>
      </c>
      <c r="L75" s="80">
        <f t="shared" si="20"/>
        <v>0</v>
      </c>
      <c r="N75" s="21">
        <f t="shared" si="21"/>
        <v>7</v>
      </c>
      <c r="O75" s="4">
        <f t="shared" si="22"/>
        <v>0</v>
      </c>
      <c r="P75" s="22">
        <v>0</v>
      </c>
      <c r="Q75" s="21">
        <f t="shared" si="24"/>
        <v>0</v>
      </c>
      <c r="R75" s="80">
        <f t="shared" si="23"/>
        <v>0</v>
      </c>
      <c r="S75" s="27"/>
    </row>
    <row r="76" spans="1:19" ht="13.9" customHeight="1" x14ac:dyDescent="0.25">
      <c r="A76" s="4" t="s">
        <v>3420</v>
      </c>
      <c r="B76" s="4">
        <f>'outof council'!B7</f>
        <v>0</v>
      </c>
      <c r="C76" s="4">
        <f>'outof council'!C7</f>
        <v>0</v>
      </c>
      <c r="D76" s="4">
        <v>0</v>
      </c>
      <c r="E76" s="24">
        <v>0</v>
      </c>
      <c r="F76" s="80">
        <v>0</v>
      </c>
      <c r="G76" s="28"/>
      <c r="H76" s="4">
        <f>'outof council'!G7</f>
        <v>45</v>
      </c>
      <c r="I76" s="4">
        <f>'outof council'!H7</f>
        <v>46</v>
      </c>
      <c r="J76" s="22">
        <v>0</v>
      </c>
      <c r="K76" s="4">
        <f>IF('Su201'!$K$7&lt;0,0,'Su201'!$K$7)</f>
        <v>4</v>
      </c>
      <c r="L76" s="80">
        <v>0</v>
      </c>
      <c r="N76" s="21">
        <f t="shared" ref="N76" si="25">B76+H76</f>
        <v>45</v>
      </c>
      <c r="O76" s="4">
        <f t="shared" ref="O76" si="26">C76+I76</f>
        <v>46</v>
      </c>
      <c r="P76" s="22">
        <v>0</v>
      </c>
      <c r="Q76" s="21">
        <f t="shared" si="24"/>
        <v>0</v>
      </c>
      <c r="R76" s="80">
        <v>0</v>
      </c>
      <c r="S76" s="27"/>
    </row>
    <row r="77" spans="1:19" ht="14.25" customHeight="1" x14ac:dyDescent="0.25">
      <c r="A77" s="21" t="s">
        <v>405</v>
      </c>
      <c r="B77" s="21">
        <f>SUM(B42:B75)</f>
        <v>1239</v>
      </c>
      <c r="C77" s="21">
        <f t="shared" ref="C77:E77" si="27">SUM(C42:C75)</f>
        <v>1335</v>
      </c>
      <c r="D77" s="21">
        <f t="shared" si="27"/>
        <v>2097</v>
      </c>
      <c r="E77" s="21">
        <f t="shared" si="27"/>
        <v>929</v>
      </c>
      <c r="F77" s="80">
        <f t="shared" si="19"/>
        <v>0.59084406294706726</v>
      </c>
      <c r="G77" s="30"/>
      <c r="H77" s="21">
        <f t="shared" ref="H77:J77" si="28">SUM(H42:H75)</f>
        <v>3974</v>
      </c>
      <c r="I77" s="21">
        <f t="shared" si="28"/>
        <v>3996</v>
      </c>
      <c r="J77" s="21">
        <f t="shared" si="28"/>
        <v>5005</v>
      </c>
      <c r="K77" s="4">
        <f>IF('Su201'!$K$7&lt;0,0,'Su201'!$K$7)</f>
        <v>4</v>
      </c>
      <c r="L77" s="80">
        <f t="shared" si="20"/>
        <v>0.79400599400599403</v>
      </c>
      <c r="N77" s="21">
        <f t="shared" si="21"/>
        <v>5213</v>
      </c>
      <c r="O77" s="21">
        <f t="shared" si="21"/>
        <v>5331</v>
      </c>
      <c r="P77" s="21">
        <f>SUM(P42:P75)</f>
        <v>6987</v>
      </c>
      <c r="Q77" s="21">
        <f t="shared" ref="Q77" si="29">SUM(Q42:Q75)</f>
        <v>2043</v>
      </c>
      <c r="R77" s="80">
        <f t="shared" si="23"/>
        <v>0.7460998998139402</v>
      </c>
      <c r="S77" s="27"/>
    </row>
    <row r="78" spans="1:19" ht="20.25" customHeight="1" x14ac:dyDescent="0.25"/>
    <row r="79" spans="1:19" ht="20.25" customHeight="1" x14ac:dyDescent="0.25"/>
    <row r="80" spans="1:19" ht="20.25" customHeight="1" x14ac:dyDescent="0.25"/>
    <row r="81" ht="20.25" customHeight="1" x14ac:dyDescent="0.25"/>
    <row r="82" ht="20.25" customHeight="1" x14ac:dyDescent="0.25"/>
    <row r="83" ht="20.25" customHeight="1" x14ac:dyDescent="0.25"/>
    <row r="84" ht="20.25" customHeight="1" x14ac:dyDescent="0.25"/>
    <row r="85" ht="20.25" customHeight="1" x14ac:dyDescent="0.25"/>
    <row r="86" ht="20.25" customHeight="1" x14ac:dyDescent="0.25"/>
    <row r="87" ht="20.25" customHeight="1" x14ac:dyDescent="0.25"/>
    <row r="88" ht="20.25" customHeight="1" x14ac:dyDescent="0.25"/>
    <row r="89" ht="20.25" customHeight="1" x14ac:dyDescent="0.25"/>
    <row r="90" ht="20.25" customHeight="1" x14ac:dyDescent="0.25"/>
    <row r="91" ht="20.25" customHeight="1" x14ac:dyDescent="0.25"/>
    <row r="92" ht="20.25" customHeight="1" x14ac:dyDescent="0.25"/>
    <row r="93" ht="20.25" customHeight="1" x14ac:dyDescent="0.25"/>
    <row r="94" ht="20.25" customHeight="1" x14ac:dyDescent="0.25"/>
    <row r="95" ht="20.25" customHeight="1" x14ac:dyDescent="0.25"/>
    <row r="96" ht="20.25" customHeight="1" x14ac:dyDescent="0.25"/>
    <row r="97" ht="20.25" customHeight="1" x14ac:dyDescent="0.25"/>
    <row r="98" ht="20.25" customHeight="1" x14ac:dyDescent="0.25"/>
    <row r="99" ht="20.25" customHeight="1" x14ac:dyDescent="0.25"/>
    <row r="100" ht="20.25" customHeight="1" x14ac:dyDescent="0.25"/>
    <row r="101" ht="20.25" customHeight="1" x14ac:dyDescent="0.25"/>
    <row r="102" ht="20.25" customHeight="1" x14ac:dyDescent="0.25"/>
    <row r="103" ht="20.25" customHeight="1" x14ac:dyDescent="0.25"/>
    <row r="104" ht="20.25" customHeight="1" x14ac:dyDescent="0.25"/>
    <row r="105" ht="20.25" customHeight="1" x14ac:dyDescent="0.25"/>
    <row r="106" ht="20.25" customHeight="1" x14ac:dyDescent="0.25"/>
    <row r="107" ht="20.25" customHeight="1" x14ac:dyDescent="0.25"/>
    <row r="108" ht="20.25" customHeight="1" x14ac:dyDescent="0.25"/>
    <row r="109" ht="20.25" customHeight="1" x14ac:dyDescent="0.25"/>
    <row r="110" ht="20.25" customHeight="1" x14ac:dyDescent="0.25"/>
    <row r="111" ht="20.25" customHeight="1" x14ac:dyDescent="0.25"/>
    <row r="112" ht="20.25" customHeight="1" x14ac:dyDescent="0.25"/>
    <row r="113" ht="20.25" customHeight="1" x14ac:dyDescent="0.25"/>
    <row r="114" ht="20.25" customHeight="1" x14ac:dyDescent="0.25"/>
    <row r="115" ht="20.25" customHeight="1" x14ac:dyDescent="0.25"/>
    <row r="116" ht="20.25" customHeight="1" x14ac:dyDescent="0.25"/>
    <row r="117" ht="20.25" customHeight="1" x14ac:dyDescent="0.25"/>
    <row r="118" ht="20.25" customHeight="1" x14ac:dyDescent="0.25"/>
    <row r="119" ht="20.25" customHeight="1" x14ac:dyDescent="0.25"/>
    <row r="120" ht="20.25" customHeight="1" x14ac:dyDescent="0.25"/>
    <row r="121" ht="20.25" customHeight="1" x14ac:dyDescent="0.25"/>
    <row r="122" ht="20.25" customHeight="1" x14ac:dyDescent="0.25"/>
    <row r="123" ht="20.25" customHeight="1" x14ac:dyDescent="0.25"/>
    <row r="124" ht="20.25" customHeight="1" x14ac:dyDescent="0.25"/>
    <row r="125" ht="20.25" customHeight="1" x14ac:dyDescent="0.25"/>
    <row r="126" ht="20.25" customHeight="1" x14ac:dyDescent="0.25"/>
    <row r="127" ht="20.25" customHeight="1" x14ac:dyDescent="0.25"/>
  </sheetData>
  <mergeCells count="7">
    <mergeCell ref="U1:W1"/>
    <mergeCell ref="B1:F1"/>
    <mergeCell ref="H1:L1"/>
    <mergeCell ref="N1:R1"/>
    <mergeCell ref="B40:F40"/>
    <mergeCell ref="H40:L40"/>
    <mergeCell ref="N40:R40"/>
  </mergeCells>
  <conditionalFormatting sqref="X1:X1048576 F2:F39 L2:L39 R2:R39 F41:F1048576 L41:L1048576 R41:R1048576">
    <cfRule type="cellIs" dxfId="13" priority="4" operator="greaterThan">
      <formula>0.99</formula>
    </cfRule>
  </conditionalFormatting>
  <pageMargins left="0.2" right="0.2" top="0.5" bottom="0.25" header="0.3" footer="0.3"/>
  <pageSetup paperSize="5" orientation="landscape" r:id="rId1"/>
  <headerFooter>
    <oddHeader>&amp;C&amp;A</oddHeader>
  </headerFooter>
  <rowBreaks count="1" manualBreakCount="1">
    <brk id="39" max="2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85347-FE49-4A0C-BD05-15DDFE612D36}">
  <dimension ref="A1:Q63"/>
  <sheetViews>
    <sheetView topLeftCell="A52" workbookViewId="0">
      <selection activeCell="A56" sqref="A56:XFD56"/>
    </sheetView>
  </sheetViews>
  <sheetFormatPr defaultColWidth="9.140625" defaultRowHeight="46.9" customHeight="1" x14ac:dyDescent="0.25"/>
  <cols>
    <col min="1" max="1" width="2.7109375" style="7" customWidth="1"/>
    <col min="2" max="2" width="19.140625" style="74" customWidth="1"/>
    <col min="3" max="3" width="8.140625" style="7" customWidth="1"/>
    <col min="4" max="4" width="7.7109375" style="7" customWidth="1"/>
    <col min="5" max="5" width="6.85546875" style="7" customWidth="1"/>
    <col min="6" max="6" width="6.28515625" style="7" customWidth="1"/>
    <col min="7" max="7" width="8.7109375" style="7" customWidth="1"/>
    <col min="8" max="8" width="7.28515625" style="7" customWidth="1"/>
    <col min="9" max="10" width="7.7109375" style="7" customWidth="1"/>
    <col min="11" max="11" width="9" style="7" customWidth="1"/>
    <col min="12" max="12" width="9.140625" style="7" customWidth="1"/>
    <col min="13" max="13" width="6.7109375" style="7" customWidth="1"/>
    <col min="14" max="14" width="8.28515625" style="7" customWidth="1"/>
    <col min="15" max="16" width="9.140625" style="7"/>
    <col min="17" max="17" width="11.5703125" style="7" bestFit="1" customWidth="1"/>
    <col min="18" max="16384" width="9.140625" style="7"/>
  </cols>
  <sheetData>
    <row r="1" spans="1:17" ht="23.45" customHeight="1" x14ac:dyDescent="0.3">
      <c r="B1" s="94" t="s">
        <v>2063</v>
      </c>
      <c r="C1" s="95"/>
      <c r="D1" s="95"/>
      <c r="E1" s="95"/>
      <c r="F1" s="95"/>
      <c r="H1" s="94" t="s">
        <v>23</v>
      </c>
      <c r="I1" s="95"/>
      <c r="J1" s="95"/>
      <c r="K1" s="95"/>
      <c r="L1" s="95"/>
      <c r="N1" s="99" t="s">
        <v>1783</v>
      </c>
      <c r="O1" s="99"/>
      <c r="P1" s="99"/>
      <c r="Q1" s="7" t="s">
        <v>56</v>
      </c>
    </row>
    <row r="2" spans="1:17" ht="57.75" customHeight="1" x14ac:dyDescent="0.25">
      <c r="B2" s="2" t="str">
        <f>Summary!Y1</f>
        <v>2025 Members as of 4/18/2025</v>
      </c>
      <c r="C2" s="1" t="s">
        <v>0</v>
      </c>
      <c r="D2" s="1" t="s">
        <v>2026</v>
      </c>
      <c r="E2" s="10" t="s">
        <v>27</v>
      </c>
      <c r="F2" s="81" t="s">
        <v>2061</v>
      </c>
      <c r="H2" s="2" t="str">
        <f>B2</f>
        <v>2025 Members as of 4/18/2025</v>
      </c>
      <c r="I2" s="1" t="s">
        <v>0</v>
      </c>
      <c r="J2" s="1" t="str">
        <f>D2</f>
        <v>2025 Goal</v>
      </c>
      <c r="K2" s="10" t="s">
        <v>27</v>
      </c>
      <c r="L2" s="81" t="s">
        <v>2061</v>
      </c>
      <c r="N2" s="16" t="s">
        <v>1781</v>
      </c>
      <c r="O2" s="16" t="s">
        <v>1780</v>
      </c>
      <c r="P2" s="16" t="s">
        <v>27</v>
      </c>
      <c r="Q2" s="81" t="s">
        <v>2061</v>
      </c>
    </row>
    <row r="3" spans="1:17" ht="19.149999999999999" customHeight="1" x14ac:dyDescent="0.25">
      <c r="B3" s="38">
        <f>SUMIFS('2025 Girls'!D:D,'2025 Girls'!$A:$A,$Q$1)</f>
        <v>179</v>
      </c>
      <c r="C3" s="4">
        <f>VLOOKUP($Q$1,'2025 Girls'!A:G,6,0)</f>
        <v>191</v>
      </c>
      <c r="D3" s="4">
        <v>193</v>
      </c>
      <c r="E3" s="4">
        <f>D3-B3</f>
        <v>14</v>
      </c>
      <c r="F3" s="8">
        <f>B3/D3</f>
        <v>0.92746113989637302</v>
      </c>
      <c r="H3" s="4">
        <f>SUMIFS('2025 Girls'!E:E,'2025 Girls'!$A:$A,$Q$1)</f>
        <v>341</v>
      </c>
      <c r="I3" s="4">
        <f>VLOOKUP($Q$1,'2025 Girls'!A:G,7,0)</f>
        <v>326</v>
      </c>
      <c r="J3" s="4">
        <v>308</v>
      </c>
      <c r="K3" s="4">
        <f>J3-H3</f>
        <v>-33</v>
      </c>
      <c r="L3" s="84">
        <f>H3/J3</f>
        <v>1.1071428571428572</v>
      </c>
      <c r="N3" s="21">
        <f>B3+H3</f>
        <v>520</v>
      </c>
      <c r="O3" s="21">
        <f>D3+J3</f>
        <v>501</v>
      </c>
      <c r="P3" s="21">
        <f>O3-N3</f>
        <v>-19</v>
      </c>
      <c r="Q3" s="8">
        <f>N3/O3</f>
        <v>1.0379241516966067</v>
      </c>
    </row>
    <row r="4" spans="1:17" ht="9.6" customHeight="1" x14ac:dyDescent="0.25"/>
    <row r="5" spans="1:17" ht="46.9" customHeight="1" x14ac:dyDescent="0.3">
      <c r="B5" s="94" t="s">
        <v>2062</v>
      </c>
      <c r="C5" s="95"/>
      <c r="D5" s="95"/>
      <c r="E5" s="95"/>
      <c r="F5" s="95"/>
      <c r="H5" s="94" t="s">
        <v>22</v>
      </c>
      <c r="I5" s="95"/>
      <c r="J5" s="95"/>
      <c r="K5" s="95"/>
      <c r="L5" s="95"/>
      <c r="M5" s="83"/>
      <c r="N5" s="99" t="s">
        <v>1784</v>
      </c>
      <c r="O5" s="99"/>
      <c r="P5" s="99"/>
      <c r="Q5" s="99"/>
    </row>
    <row r="6" spans="1:17" ht="64.900000000000006" customHeight="1" x14ac:dyDescent="0.25">
      <c r="B6" s="75" t="str">
        <f>B2</f>
        <v>2025 Members as of 4/18/2025</v>
      </c>
      <c r="C6" s="6" t="s">
        <v>0</v>
      </c>
      <c r="D6" s="6" t="str">
        <f>D2</f>
        <v>2025 Goal</v>
      </c>
      <c r="E6" s="10" t="s">
        <v>27</v>
      </c>
      <c r="F6" s="81" t="s">
        <v>2061</v>
      </c>
      <c r="H6" s="15" t="str">
        <f>B6</f>
        <v>2025 Members as of 4/18/2025</v>
      </c>
      <c r="I6" s="6" t="s">
        <v>20</v>
      </c>
      <c r="J6" s="6" t="str">
        <f>D2</f>
        <v>2025 Goal</v>
      </c>
      <c r="K6" s="10" t="s">
        <v>27</v>
      </c>
      <c r="L6" s="81" t="s">
        <v>2061</v>
      </c>
      <c r="N6" s="16" t="s">
        <v>1781</v>
      </c>
      <c r="O6" s="16" t="s">
        <v>1782</v>
      </c>
      <c r="P6" s="16" t="s">
        <v>27</v>
      </c>
      <c r="Q6" s="81" t="s">
        <v>2061</v>
      </c>
    </row>
    <row r="7" spans="1:17" ht="24.6" customHeight="1" x14ac:dyDescent="0.25">
      <c r="B7" s="38">
        <f>SUMIFS('2025 Adults'!D:D,'2025 Adults'!$A:$A,$Q$1)</f>
        <v>107</v>
      </c>
      <c r="C7" s="21">
        <f>VLOOKUP($Q$1,'2025 Adults'!A:G,6,0)</f>
        <v>126</v>
      </c>
      <c r="D7" s="21">
        <v>101</v>
      </c>
      <c r="E7" s="21">
        <f>D7-B7</f>
        <v>-6</v>
      </c>
      <c r="F7" s="8">
        <f>B7/D7</f>
        <v>1.0594059405940595</v>
      </c>
      <c r="H7" s="4">
        <f>SUMIFS('2025 Adults'!E:E,'2025 Adults'!$A:$A,$Q$1)</f>
        <v>332</v>
      </c>
      <c r="I7" s="21">
        <f>VLOOKUP($Q$1,'2025 Adults'!A:G,7,0)</f>
        <v>304</v>
      </c>
      <c r="J7" s="21">
        <v>339</v>
      </c>
      <c r="K7" s="21">
        <f>J7-H7</f>
        <v>7</v>
      </c>
      <c r="L7" s="8">
        <f>H7/J7</f>
        <v>0.97935103244837762</v>
      </c>
      <c r="N7" s="21">
        <f>B7+H7</f>
        <v>439</v>
      </c>
      <c r="O7" s="21">
        <f>D7+J7</f>
        <v>440</v>
      </c>
      <c r="P7" s="21">
        <f>O7-N7</f>
        <v>1</v>
      </c>
      <c r="Q7" s="85">
        <f>N7/O7</f>
        <v>0.99772727272727268</v>
      </c>
    </row>
    <row r="8" spans="1:17" ht="13.15" customHeight="1" x14ac:dyDescent="0.25"/>
    <row r="9" spans="1:17" ht="46.9" customHeight="1" x14ac:dyDescent="0.3">
      <c r="B9" s="98" t="s">
        <v>28</v>
      </c>
      <c r="C9" s="93"/>
      <c r="D9" s="93"/>
      <c r="E9" s="93"/>
      <c r="F9" s="93"/>
    </row>
    <row r="10" spans="1:17" ht="46.9" customHeight="1" x14ac:dyDescent="0.25">
      <c r="B10" s="9" t="s">
        <v>21</v>
      </c>
      <c r="C10" s="3" t="s">
        <v>29</v>
      </c>
      <c r="D10" s="10" t="s">
        <v>27</v>
      </c>
      <c r="E10" s="81" t="s">
        <v>2061</v>
      </c>
    </row>
    <row r="11" spans="1:17" ht="18" customHeight="1" x14ac:dyDescent="0.25">
      <c r="B11" s="4">
        <f>COUNTIF('2025 New Troops'!A:A,Q1)</f>
        <v>12</v>
      </c>
      <c r="C11" s="5">
        <v>13</v>
      </c>
      <c r="D11" s="4">
        <f>C11-B11</f>
        <v>1</v>
      </c>
      <c r="E11" s="84">
        <f>B11/C11</f>
        <v>0.92307692307692313</v>
      </c>
    </row>
    <row r="12" spans="1:17" ht="46.9" customHeight="1" x14ac:dyDescent="0.35">
      <c r="B12" s="97" t="s">
        <v>25</v>
      </c>
      <c r="C12" s="97"/>
      <c r="D12" s="97"/>
      <c r="E12" s="97"/>
      <c r="F12" s="97"/>
      <c r="G12" s="97"/>
      <c r="H12" s="97"/>
    </row>
    <row r="13" spans="1:17" ht="31.5" customHeight="1" x14ac:dyDescent="0.25">
      <c r="A13" s="4" t="s">
        <v>152</v>
      </c>
      <c r="B13" s="40" t="s">
        <v>2</v>
      </c>
      <c r="C13" s="40" t="s">
        <v>3</v>
      </c>
      <c r="D13" s="41" t="s">
        <v>5</v>
      </c>
      <c r="E13" s="42" t="s">
        <v>2692</v>
      </c>
      <c r="F13" s="42" t="s">
        <v>2691</v>
      </c>
      <c r="G13" s="43" t="s">
        <v>2689</v>
      </c>
      <c r="H13" s="43" t="s">
        <v>2693</v>
      </c>
      <c r="I13" s="43" t="s">
        <v>2690</v>
      </c>
      <c r="J13" s="72" t="str">
        <f>Summary!Y1</f>
        <v>2025 Members as of 4/18/2025</v>
      </c>
      <c r="K13" s="44" t="s">
        <v>9</v>
      </c>
      <c r="L13" s="45" t="s">
        <v>10</v>
      </c>
    </row>
    <row r="14" spans="1:17" ht="31.5" customHeight="1" x14ac:dyDescent="0.25">
      <c r="A14" s="38" t="s">
        <v>488</v>
      </c>
      <c r="B14" s="46" t="s">
        <v>489</v>
      </c>
      <c r="C14" s="55" t="s">
        <v>13</v>
      </c>
      <c r="D14" s="48" t="s">
        <v>12</v>
      </c>
      <c r="E14" s="48">
        <v>76179</v>
      </c>
      <c r="F14" s="48" t="s">
        <v>2819</v>
      </c>
      <c r="G14" s="48" t="s">
        <v>2695</v>
      </c>
      <c r="H14" s="48" t="s">
        <v>2696</v>
      </c>
      <c r="I14" s="4">
        <v>258</v>
      </c>
      <c r="J14" s="22">
        <f>IFERROR(VLOOKUP(A14,'GS by School'!A:D,3,0),0)</f>
        <v>4</v>
      </c>
      <c r="K14" s="4">
        <f t="shared" ref="K14:K55" si="0">I14-J14</f>
        <v>254</v>
      </c>
      <c r="L14" s="8">
        <f>IFERROR(I14/#REF!,0)</f>
        <v>0</v>
      </c>
    </row>
    <row r="15" spans="1:17" ht="31.5" customHeight="1" x14ac:dyDescent="0.25">
      <c r="A15" s="38" t="s">
        <v>308</v>
      </c>
      <c r="B15" s="46" t="s">
        <v>309</v>
      </c>
      <c r="C15" s="55" t="s">
        <v>13</v>
      </c>
      <c r="D15" s="48" t="s">
        <v>1839</v>
      </c>
      <c r="E15" s="48">
        <v>76052</v>
      </c>
      <c r="F15" s="48" t="s">
        <v>2703</v>
      </c>
      <c r="G15" s="48" t="s">
        <v>2695</v>
      </c>
      <c r="H15" s="48" t="s">
        <v>2696</v>
      </c>
      <c r="I15" s="4">
        <v>362</v>
      </c>
      <c r="J15" s="22">
        <f>IFERROR(VLOOKUP(A15,'GS by School'!A:D,3,0),0)</f>
        <v>14</v>
      </c>
      <c r="K15" s="4">
        <f t="shared" si="0"/>
        <v>348</v>
      </c>
      <c r="L15" s="8">
        <f>IFERROR(I15/#REF!,0)</f>
        <v>0</v>
      </c>
    </row>
    <row r="16" spans="1:17" ht="31.5" customHeight="1" x14ac:dyDescent="0.25">
      <c r="A16" s="38" t="s">
        <v>2820</v>
      </c>
      <c r="B16" s="46" t="s">
        <v>2821</v>
      </c>
      <c r="C16" s="55" t="s">
        <v>13</v>
      </c>
      <c r="D16" s="48" t="s">
        <v>2712</v>
      </c>
      <c r="E16" s="48">
        <v>76106</v>
      </c>
      <c r="F16" s="48" t="s">
        <v>2713</v>
      </c>
      <c r="G16" s="48" t="s">
        <v>2695</v>
      </c>
      <c r="H16" s="48" t="s">
        <v>2696</v>
      </c>
      <c r="I16" s="4">
        <v>223</v>
      </c>
      <c r="J16" s="22">
        <f>IFERROR(VLOOKUP(A16,'GS by School'!A:D,3,0),0)</f>
        <v>0</v>
      </c>
      <c r="K16" s="4">
        <f t="shared" si="0"/>
        <v>223</v>
      </c>
      <c r="L16" s="8">
        <f>IFERROR(I16/#REF!,0)</f>
        <v>0</v>
      </c>
    </row>
    <row r="17" spans="1:12" ht="31.5" customHeight="1" x14ac:dyDescent="0.25">
      <c r="A17" s="38" t="s">
        <v>500</v>
      </c>
      <c r="B17" s="46" t="s">
        <v>501</v>
      </c>
      <c r="C17" s="55" t="s">
        <v>13</v>
      </c>
      <c r="D17" s="48" t="s">
        <v>12</v>
      </c>
      <c r="E17" s="48">
        <v>76131</v>
      </c>
      <c r="F17" s="48" t="s">
        <v>2819</v>
      </c>
      <c r="G17" s="48" t="s">
        <v>2695</v>
      </c>
      <c r="H17" s="48" t="s">
        <v>2696</v>
      </c>
      <c r="I17" s="4">
        <v>340</v>
      </c>
      <c r="J17" s="22">
        <f>IFERROR(VLOOKUP(A17,'GS by School'!A:D,3,0),0)</f>
        <v>8</v>
      </c>
      <c r="K17" s="4">
        <f t="shared" si="0"/>
        <v>332</v>
      </c>
      <c r="L17" s="8">
        <f>IFERROR(I17/#REF!,0)</f>
        <v>0</v>
      </c>
    </row>
    <row r="18" spans="1:12" ht="31.5" customHeight="1" x14ac:dyDescent="0.25">
      <c r="A18" s="38" t="s">
        <v>1448</v>
      </c>
      <c r="B18" s="46" t="s">
        <v>1449</v>
      </c>
      <c r="C18" s="55" t="s">
        <v>13</v>
      </c>
      <c r="D18" s="48" t="s">
        <v>12</v>
      </c>
      <c r="E18" s="48">
        <v>76131</v>
      </c>
      <c r="F18" s="48" t="s">
        <v>2819</v>
      </c>
      <c r="G18" s="48" t="s">
        <v>2698</v>
      </c>
      <c r="H18" s="48" t="s">
        <v>2696</v>
      </c>
      <c r="I18" s="4">
        <v>281</v>
      </c>
      <c r="J18" s="22">
        <f>IFERROR(VLOOKUP(A18,'GS by School'!A:D,3,0),0)</f>
        <v>17</v>
      </c>
      <c r="K18" s="4">
        <f t="shared" si="0"/>
        <v>264</v>
      </c>
      <c r="L18" s="8">
        <f>IFERROR(I18/#REF!,0)</f>
        <v>0</v>
      </c>
    </row>
    <row r="19" spans="1:12" ht="31.5" customHeight="1" x14ac:dyDescent="0.25">
      <c r="A19" s="38" t="s">
        <v>1740</v>
      </c>
      <c r="B19" s="77" t="s">
        <v>1741</v>
      </c>
      <c r="C19" s="55" t="s">
        <v>13</v>
      </c>
      <c r="D19" s="48" t="s">
        <v>12</v>
      </c>
      <c r="E19" s="48">
        <v>76131</v>
      </c>
      <c r="F19" s="48" t="s">
        <v>2819</v>
      </c>
      <c r="G19" s="48" t="s">
        <v>2695</v>
      </c>
      <c r="H19" s="48" t="s">
        <v>2696</v>
      </c>
      <c r="I19" s="4">
        <v>343</v>
      </c>
      <c r="J19" s="22">
        <f>IFERROR(VLOOKUP(A19,'GS by School'!A:D,3,0),0)</f>
        <v>8</v>
      </c>
      <c r="K19" s="4">
        <f t="shared" si="0"/>
        <v>335</v>
      </c>
      <c r="L19" s="8">
        <f>IFERROR(I19/#REF!,0)</f>
        <v>0</v>
      </c>
    </row>
    <row r="20" spans="1:12" ht="31.5" customHeight="1" x14ac:dyDescent="0.25">
      <c r="A20" s="38" t="s">
        <v>1477</v>
      </c>
      <c r="B20" s="46" t="s">
        <v>2191</v>
      </c>
      <c r="C20" s="55" t="s">
        <v>13</v>
      </c>
      <c r="D20" s="48" t="s">
        <v>1838</v>
      </c>
      <c r="E20" s="48">
        <v>76020</v>
      </c>
      <c r="F20" s="48" t="s">
        <v>2822</v>
      </c>
      <c r="G20" s="48" t="s">
        <v>2698</v>
      </c>
      <c r="H20" s="48" t="s">
        <v>2697</v>
      </c>
      <c r="I20" s="4">
        <v>255</v>
      </c>
      <c r="J20" s="22">
        <f>IFERROR(VLOOKUP(A20,'GS by School'!A:D,3,0),0)</f>
        <v>12</v>
      </c>
      <c r="K20" s="4">
        <f t="shared" si="0"/>
        <v>243</v>
      </c>
      <c r="L20" s="8">
        <f>IFERROR(I20/#REF!,0)</f>
        <v>0</v>
      </c>
    </row>
    <row r="21" spans="1:12" ht="31.5" customHeight="1" x14ac:dyDescent="0.25">
      <c r="A21" s="38" t="s">
        <v>2161</v>
      </c>
      <c r="B21" s="46" t="s">
        <v>2162</v>
      </c>
      <c r="C21" s="55" t="s">
        <v>13</v>
      </c>
      <c r="D21" s="48" t="s">
        <v>12</v>
      </c>
      <c r="E21" s="48">
        <v>76106</v>
      </c>
      <c r="F21" s="48" t="s">
        <v>2713</v>
      </c>
      <c r="G21" s="48" t="s">
        <v>2695</v>
      </c>
      <c r="H21" s="48" t="s">
        <v>2696</v>
      </c>
      <c r="I21" s="4">
        <v>222</v>
      </c>
      <c r="J21" s="22">
        <f>IFERROR(VLOOKUP(A21,'GS by School'!A:D,3,0),0)</f>
        <v>34</v>
      </c>
      <c r="K21" s="4">
        <f t="shared" si="0"/>
        <v>188</v>
      </c>
      <c r="L21" s="8">
        <f>IFERROR(I21/#REF!,0)</f>
        <v>0</v>
      </c>
    </row>
    <row r="22" spans="1:12" ht="31.5" customHeight="1" x14ac:dyDescent="0.25">
      <c r="A22" s="38" t="s">
        <v>2175</v>
      </c>
      <c r="B22" s="46" t="s">
        <v>2176</v>
      </c>
      <c r="C22" s="55" t="s">
        <v>13</v>
      </c>
      <c r="D22" s="48" t="s">
        <v>12</v>
      </c>
      <c r="E22" s="48">
        <v>76106</v>
      </c>
      <c r="F22" s="48" t="s">
        <v>2713</v>
      </c>
      <c r="G22" s="48" t="s">
        <v>2695</v>
      </c>
      <c r="H22" s="48" t="s">
        <v>2696</v>
      </c>
      <c r="I22" s="4">
        <v>231</v>
      </c>
      <c r="J22" s="22">
        <f>IFERROR(VLOOKUP(A22,'GS by School'!A:D,3,0),0)</f>
        <v>30</v>
      </c>
      <c r="K22" s="4">
        <f t="shared" si="0"/>
        <v>201</v>
      </c>
      <c r="L22" s="8">
        <f>IFERROR(I22/#REF!,0)</f>
        <v>0</v>
      </c>
    </row>
    <row r="23" spans="1:12" ht="31.5" customHeight="1" x14ac:dyDescent="0.25">
      <c r="A23" s="38" t="s">
        <v>643</v>
      </c>
      <c r="B23" s="46" t="s">
        <v>644</v>
      </c>
      <c r="C23" s="55" t="s">
        <v>13</v>
      </c>
      <c r="D23" s="48" t="s">
        <v>12</v>
      </c>
      <c r="E23" s="48">
        <v>76179</v>
      </c>
      <c r="F23" s="48" t="s">
        <v>2819</v>
      </c>
      <c r="G23" s="48" t="s">
        <v>2695</v>
      </c>
      <c r="H23" s="48" t="s">
        <v>2696</v>
      </c>
      <c r="I23" s="4">
        <v>367</v>
      </c>
      <c r="J23" s="22">
        <f>IFERROR(VLOOKUP(A23,'GS by School'!A:D,3,0),0)</f>
        <v>6</v>
      </c>
      <c r="K23" s="4">
        <f t="shared" si="0"/>
        <v>361</v>
      </c>
      <c r="L23" s="8">
        <f>IFERROR(I23/#REF!,0)</f>
        <v>0</v>
      </c>
    </row>
    <row r="24" spans="1:12" ht="31.5" customHeight="1" x14ac:dyDescent="0.25">
      <c r="A24" s="4" t="s">
        <v>1112</v>
      </c>
      <c r="B24" s="38" t="s">
        <v>1113</v>
      </c>
      <c r="C24" s="56" t="s">
        <v>13</v>
      </c>
      <c r="D24" s="56" t="s">
        <v>12</v>
      </c>
      <c r="E24" s="56">
        <v>76135</v>
      </c>
      <c r="F24" s="56" t="s">
        <v>2822</v>
      </c>
      <c r="G24" s="56" t="s">
        <v>2698</v>
      </c>
      <c r="H24" s="56" t="s">
        <v>2697</v>
      </c>
      <c r="I24" s="4">
        <v>210</v>
      </c>
      <c r="J24" s="22">
        <f>IFERROR(VLOOKUP(A24,'GS by School'!A:D,3,0),0)</f>
        <v>5</v>
      </c>
      <c r="K24" s="4">
        <f t="shared" si="0"/>
        <v>205</v>
      </c>
      <c r="L24" s="8">
        <f>IFERROR(I24/#REF!,0)</f>
        <v>0</v>
      </c>
    </row>
    <row r="25" spans="1:12" ht="31.5" customHeight="1" x14ac:dyDescent="0.25">
      <c r="A25" s="4" t="s">
        <v>1114</v>
      </c>
      <c r="B25" s="38" t="s">
        <v>1115</v>
      </c>
      <c r="C25" s="56" t="s">
        <v>13</v>
      </c>
      <c r="D25" s="56" t="s">
        <v>12</v>
      </c>
      <c r="E25" s="56">
        <v>76179</v>
      </c>
      <c r="F25" s="56" t="s">
        <v>2819</v>
      </c>
      <c r="G25" s="56" t="s">
        <v>2695</v>
      </c>
      <c r="H25" s="56" t="s">
        <v>2696</v>
      </c>
      <c r="I25" s="4">
        <v>234</v>
      </c>
      <c r="J25" s="22">
        <f>IFERROR(VLOOKUP(A25,'GS by School'!A:D,3,0),0)</f>
        <v>13</v>
      </c>
      <c r="K25" s="4">
        <f t="shared" si="0"/>
        <v>221</v>
      </c>
      <c r="L25" s="8">
        <f>IFERROR(I25/#REF!,0)</f>
        <v>0</v>
      </c>
    </row>
    <row r="26" spans="1:12" ht="31.5" customHeight="1" x14ac:dyDescent="0.25">
      <c r="A26" s="4" t="s">
        <v>887</v>
      </c>
      <c r="B26" s="38" t="s">
        <v>2823</v>
      </c>
      <c r="C26" s="56" t="s">
        <v>13</v>
      </c>
      <c r="D26" s="56" t="s">
        <v>1840</v>
      </c>
      <c r="E26" s="56">
        <v>76135</v>
      </c>
      <c r="F26" s="56" t="s">
        <v>2824</v>
      </c>
      <c r="G26" s="56" t="s">
        <v>2695</v>
      </c>
      <c r="H26" s="56" t="s">
        <v>2698</v>
      </c>
      <c r="I26" s="4">
        <v>243</v>
      </c>
      <c r="J26" s="22">
        <f>IFERROR(VLOOKUP(A26,'GS by School'!A:D,3,0),0)</f>
        <v>1</v>
      </c>
      <c r="K26" s="4">
        <f t="shared" si="0"/>
        <v>242</v>
      </c>
      <c r="L26" s="8">
        <f>IFERROR(I26/#REF!,0)</f>
        <v>0</v>
      </c>
    </row>
    <row r="27" spans="1:12" ht="31.5" customHeight="1" x14ac:dyDescent="0.25">
      <c r="A27" s="4" t="s">
        <v>660</v>
      </c>
      <c r="B27" s="38" t="s">
        <v>661</v>
      </c>
      <c r="C27" s="56" t="s">
        <v>13</v>
      </c>
      <c r="D27" s="56" t="s">
        <v>1842</v>
      </c>
      <c r="E27" s="56">
        <v>76179</v>
      </c>
      <c r="F27" s="56" t="s">
        <v>2819</v>
      </c>
      <c r="G27" s="56" t="s">
        <v>2695</v>
      </c>
      <c r="H27" s="56" t="s">
        <v>2696</v>
      </c>
      <c r="I27" s="4">
        <v>328</v>
      </c>
      <c r="J27" s="22">
        <f>IFERROR(VLOOKUP(A27,'GS by School'!A:D,3,0),0)</f>
        <v>10</v>
      </c>
      <c r="K27" s="4">
        <f t="shared" si="0"/>
        <v>318</v>
      </c>
      <c r="L27" s="8">
        <f>IFERROR(I27/#REF!,0)</f>
        <v>0</v>
      </c>
    </row>
    <row r="28" spans="1:12" ht="31.5" customHeight="1" x14ac:dyDescent="0.25">
      <c r="A28" s="4" t="s">
        <v>695</v>
      </c>
      <c r="B28" s="38" t="s">
        <v>696</v>
      </c>
      <c r="C28" s="56" t="s">
        <v>13</v>
      </c>
      <c r="D28" s="56" t="s">
        <v>2825</v>
      </c>
      <c r="E28" s="56">
        <v>76082</v>
      </c>
      <c r="F28" s="56" t="s">
        <v>2826</v>
      </c>
      <c r="G28" s="56" t="s">
        <v>2698</v>
      </c>
      <c r="H28" s="56" t="s">
        <v>2697</v>
      </c>
      <c r="I28" s="4">
        <v>306</v>
      </c>
      <c r="J28" s="22">
        <f>IFERROR(VLOOKUP(A28,'GS by School'!A:D,3,0),0)</f>
        <v>5</v>
      </c>
      <c r="K28" s="4">
        <f t="shared" si="0"/>
        <v>301</v>
      </c>
      <c r="L28" s="8">
        <f>IFERROR(I28/#REF!,0)</f>
        <v>0</v>
      </c>
    </row>
    <row r="29" spans="1:12" ht="31.5" customHeight="1" x14ac:dyDescent="0.25">
      <c r="A29" s="4" t="s">
        <v>398</v>
      </c>
      <c r="B29" s="38" t="s">
        <v>399</v>
      </c>
      <c r="C29" s="56" t="s">
        <v>13</v>
      </c>
      <c r="D29" s="56" t="s">
        <v>12</v>
      </c>
      <c r="E29" s="56">
        <v>76135</v>
      </c>
      <c r="F29" s="56" t="s">
        <v>2819</v>
      </c>
      <c r="G29" s="56" t="s">
        <v>2698</v>
      </c>
      <c r="H29" s="56" t="s">
        <v>2696</v>
      </c>
      <c r="I29" s="4">
        <v>329</v>
      </c>
      <c r="J29" s="22">
        <f>IFERROR(VLOOKUP(A29,'GS by School'!A:D,3,0),0)</f>
        <v>10</v>
      </c>
      <c r="K29" s="4">
        <f t="shared" si="0"/>
        <v>319</v>
      </c>
      <c r="L29" s="8">
        <f>IFERROR(I29/#REF!,0)</f>
        <v>0</v>
      </c>
    </row>
    <row r="30" spans="1:12" ht="31.5" customHeight="1" x14ac:dyDescent="0.25">
      <c r="A30" s="4" t="s">
        <v>1107</v>
      </c>
      <c r="B30" s="38" t="s">
        <v>1108</v>
      </c>
      <c r="C30" s="56" t="s">
        <v>13</v>
      </c>
      <c r="D30" s="56" t="s">
        <v>1839</v>
      </c>
      <c r="E30" s="56">
        <v>76052</v>
      </c>
      <c r="F30" s="56" t="s">
        <v>2703</v>
      </c>
      <c r="G30" s="56" t="s">
        <v>2695</v>
      </c>
      <c r="H30" s="56" t="s">
        <v>2696</v>
      </c>
      <c r="I30" s="4">
        <v>413</v>
      </c>
      <c r="J30" s="22">
        <f>IFERROR(VLOOKUP(A30,'GS by School'!A:D,3,0),0)</f>
        <v>4</v>
      </c>
      <c r="K30" s="4">
        <f t="shared" si="0"/>
        <v>409</v>
      </c>
      <c r="L30" s="8">
        <f>IFERROR(I30/#REF!,0)</f>
        <v>0</v>
      </c>
    </row>
    <row r="31" spans="1:12" ht="31.5" customHeight="1" x14ac:dyDescent="0.25">
      <c r="A31" s="4" t="s">
        <v>2827</v>
      </c>
      <c r="B31" s="38" t="s">
        <v>2828</v>
      </c>
      <c r="C31" s="56" t="s">
        <v>13</v>
      </c>
      <c r="D31" s="56" t="s">
        <v>12</v>
      </c>
      <c r="E31" s="56">
        <v>76106</v>
      </c>
      <c r="F31" s="56" t="s">
        <v>2713</v>
      </c>
      <c r="G31" s="56" t="s">
        <v>2695</v>
      </c>
      <c r="H31" s="56" t="s">
        <v>2696</v>
      </c>
      <c r="I31" s="4">
        <v>206</v>
      </c>
      <c r="J31" s="22">
        <f>IFERROR(VLOOKUP(A31,'GS by School'!A:D,3,0),0)</f>
        <v>16</v>
      </c>
      <c r="K31" s="4">
        <f t="shared" si="0"/>
        <v>190</v>
      </c>
      <c r="L31" s="8">
        <f>IFERROR(I31/#REF!,0)</f>
        <v>0</v>
      </c>
    </row>
    <row r="32" spans="1:12" ht="31.5" customHeight="1" x14ac:dyDescent="0.25">
      <c r="A32" s="4" t="s">
        <v>1128</v>
      </c>
      <c r="B32" s="38" t="s">
        <v>1129</v>
      </c>
      <c r="C32" s="56" t="s">
        <v>13</v>
      </c>
      <c r="D32" s="56" t="s">
        <v>1842</v>
      </c>
      <c r="E32" s="56">
        <v>76131</v>
      </c>
      <c r="F32" s="56" t="s">
        <v>2819</v>
      </c>
      <c r="G32" s="56" t="s">
        <v>2695</v>
      </c>
      <c r="H32" s="56" t="s">
        <v>2696</v>
      </c>
      <c r="I32" s="4">
        <v>294</v>
      </c>
      <c r="J32" s="22">
        <f>IFERROR(VLOOKUP(A32,'GS by School'!A:D,3,0),0)</f>
        <v>14</v>
      </c>
      <c r="K32" s="4">
        <f t="shared" si="0"/>
        <v>280</v>
      </c>
      <c r="L32" s="8">
        <f>IFERROR(I32/#REF!,0)</f>
        <v>0</v>
      </c>
    </row>
    <row r="33" spans="1:12" ht="31.5" customHeight="1" x14ac:dyDescent="0.25">
      <c r="A33" s="4" t="s">
        <v>1647</v>
      </c>
      <c r="B33" s="38" t="s">
        <v>1648</v>
      </c>
      <c r="C33" s="56" t="s">
        <v>13</v>
      </c>
      <c r="D33" s="56" t="s">
        <v>1842</v>
      </c>
      <c r="E33" s="56">
        <v>76179</v>
      </c>
      <c r="F33" s="56" t="s">
        <v>2699</v>
      </c>
      <c r="G33" s="56" t="s">
        <v>2698</v>
      </c>
      <c r="H33" s="56" t="s">
        <v>2696</v>
      </c>
      <c r="I33" s="4">
        <v>479</v>
      </c>
      <c r="J33" s="22">
        <f>IFERROR(VLOOKUP(A33,'GS by School'!A:D,3,0),0)</f>
        <v>11</v>
      </c>
      <c r="K33" s="4">
        <f t="shared" si="0"/>
        <v>468</v>
      </c>
      <c r="L33" s="8">
        <f>IFERROR(I33/#REF!,0)</f>
        <v>0</v>
      </c>
    </row>
    <row r="34" spans="1:12" ht="31.5" customHeight="1" x14ac:dyDescent="0.25">
      <c r="A34" s="4" t="s">
        <v>298</v>
      </c>
      <c r="B34" s="38" t="s">
        <v>299</v>
      </c>
      <c r="C34" s="56" t="s">
        <v>13</v>
      </c>
      <c r="D34" s="56" t="s">
        <v>1839</v>
      </c>
      <c r="E34" s="56">
        <v>76052</v>
      </c>
      <c r="F34" s="56" t="s">
        <v>2703</v>
      </c>
      <c r="G34" s="56" t="s">
        <v>2695</v>
      </c>
      <c r="H34" s="56" t="s">
        <v>2696</v>
      </c>
      <c r="I34" s="4">
        <v>398</v>
      </c>
      <c r="J34" s="22">
        <f>IFERROR(VLOOKUP(A34,'GS by School'!A:D,3,0),0)</f>
        <v>6</v>
      </c>
      <c r="K34" s="4">
        <f t="shared" si="0"/>
        <v>392</v>
      </c>
      <c r="L34" s="8">
        <f>IFERROR(I34/#REF!,0)</f>
        <v>0</v>
      </c>
    </row>
    <row r="35" spans="1:12" ht="31.5" customHeight="1" x14ac:dyDescent="0.25">
      <c r="A35" s="4" t="s">
        <v>454</v>
      </c>
      <c r="B35" s="38" t="s">
        <v>2829</v>
      </c>
      <c r="C35" s="56" t="s">
        <v>13</v>
      </c>
      <c r="D35" s="56" t="s">
        <v>12</v>
      </c>
      <c r="E35" s="56">
        <v>76106</v>
      </c>
      <c r="F35" s="56" t="s">
        <v>2713</v>
      </c>
      <c r="G35" s="56" t="s">
        <v>2695</v>
      </c>
      <c r="H35" s="56" t="s">
        <v>2696</v>
      </c>
      <c r="I35" s="4">
        <v>144</v>
      </c>
      <c r="J35" s="22">
        <f>IFERROR(VLOOKUP(A35,'GS by School'!A:D,3,0),0)</f>
        <v>0</v>
      </c>
      <c r="K35" s="4">
        <f t="shared" si="0"/>
        <v>144</v>
      </c>
      <c r="L35" s="8">
        <f>IFERROR(I35/#REF!,0)</f>
        <v>0</v>
      </c>
    </row>
    <row r="36" spans="1:12" ht="31.5" customHeight="1" x14ac:dyDescent="0.25">
      <c r="A36" s="4" t="s">
        <v>190</v>
      </c>
      <c r="B36" s="38" t="s">
        <v>2099</v>
      </c>
      <c r="C36" s="56" t="s">
        <v>13</v>
      </c>
      <c r="D36" s="56" t="s">
        <v>12</v>
      </c>
      <c r="E36" s="56">
        <v>76131</v>
      </c>
      <c r="F36" s="56" t="s">
        <v>2819</v>
      </c>
      <c r="G36" s="56" t="s">
        <v>2695</v>
      </c>
      <c r="H36" s="56" t="s">
        <v>2696</v>
      </c>
      <c r="I36" s="4">
        <v>239</v>
      </c>
      <c r="J36" s="22">
        <f>IFERROR(VLOOKUP(A36,'GS by School'!A:D,3,0),0)</f>
        <v>1</v>
      </c>
      <c r="K36" s="4">
        <f t="shared" si="0"/>
        <v>238</v>
      </c>
      <c r="L36" s="8">
        <f>IFERROR(I36/#REF!,0)</f>
        <v>0</v>
      </c>
    </row>
    <row r="37" spans="1:12" ht="31.5" customHeight="1" x14ac:dyDescent="0.25">
      <c r="A37" s="4" t="s">
        <v>1742</v>
      </c>
      <c r="B37" s="38" t="s">
        <v>1743</v>
      </c>
      <c r="C37" s="56" t="s">
        <v>13</v>
      </c>
      <c r="D37" s="56" t="s">
        <v>12</v>
      </c>
      <c r="E37" s="56">
        <v>76179</v>
      </c>
      <c r="F37" s="56" t="s">
        <v>2819</v>
      </c>
      <c r="G37" s="56" t="s">
        <v>2695</v>
      </c>
      <c r="H37" s="56" t="s">
        <v>2696</v>
      </c>
      <c r="I37" s="4">
        <v>317</v>
      </c>
      <c r="J37" s="22">
        <f>IFERROR(VLOOKUP(A37,'GS by School'!A:D,3,0),0)</f>
        <v>9</v>
      </c>
      <c r="K37" s="4">
        <f t="shared" si="0"/>
        <v>308</v>
      </c>
      <c r="L37" s="8">
        <f>IFERROR(I37/#REF!,0)</f>
        <v>0</v>
      </c>
    </row>
    <row r="38" spans="1:12" ht="31.5" customHeight="1" x14ac:dyDescent="0.25">
      <c r="A38" s="4" t="s">
        <v>212</v>
      </c>
      <c r="B38" s="46" t="s">
        <v>213</v>
      </c>
      <c r="C38" s="56" t="s">
        <v>13</v>
      </c>
      <c r="D38" s="56" t="s">
        <v>12</v>
      </c>
      <c r="E38" s="56">
        <v>76179</v>
      </c>
      <c r="F38" s="56" t="s">
        <v>2819</v>
      </c>
      <c r="G38" s="56" t="s">
        <v>2695</v>
      </c>
      <c r="H38" s="56" t="s">
        <v>2696</v>
      </c>
      <c r="I38" s="4">
        <v>313</v>
      </c>
      <c r="J38" s="22">
        <f>IFERROR(VLOOKUP(A38,'GS by School'!A:D,3,0),0)</f>
        <v>14</v>
      </c>
      <c r="K38" s="4">
        <f t="shared" si="0"/>
        <v>299</v>
      </c>
      <c r="L38" s="8">
        <f>IFERROR(I38/#REF!,0)</f>
        <v>0</v>
      </c>
    </row>
    <row r="39" spans="1:12" ht="31.5" customHeight="1" x14ac:dyDescent="0.25">
      <c r="A39" s="4" t="s">
        <v>1135</v>
      </c>
      <c r="B39" s="38" t="s">
        <v>1133</v>
      </c>
      <c r="C39" s="56" t="s">
        <v>13</v>
      </c>
      <c r="D39" s="56" t="s">
        <v>1838</v>
      </c>
      <c r="E39" s="56">
        <v>76020</v>
      </c>
      <c r="F39" s="56" t="s">
        <v>2822</v>
      </c>
      <c r="G39" s="56" t="s">
        <v>2698</v>
      </c>
      <c r="H39" s="56" t="s">
        <v>2697</v>
      </c>
      <c r="I39" s="4">
        <v>221</v>
      </c>
      <c r="J39" s="22">
        <f>IFERROR(VLOOKUP(A39,'GS by School'!A:D,3,0),0)</f>
        <v>10</v>
      </c>
      <c r="K39" s="4">
        <f t="shared" si="0"/>
        <v>211</v>
      </c>
      <c r="L39" s="8">
        <f>IFERROR(I39/#REF!,0)</f>
        <v>0</v>
      </c>
    </row>
    <row r="40" spans="1:12" ht="31.5" customHeight="1" x14ac:dyDescent="0.25">
      <c r="A40" s="4" t="s">
        <v>768</v>
      </c>
      <c r="B40" s="38" t="s">
        <v>2830</v>
      </c>
      <c r="C40" s="56" t="s">
        <v>13</v>
      </c>
      <c r="D40" s="56" t="s">
        <v>12</v>
      </c>
      <c r="E40" s="56">
        <v>76164</v>
      </c>
      <c r="F40" s="56" t="s">
        <v>2713</v>
      </c>
      <c r="G40" s="56" t="s">
        <v>2695</v>
      </c>
      <c r="H40" s="56" t="s">
        <v>2696</v>
      </c>
      <c r="I40" s="4">
        <v>284</v>
      </c>
      <c r="J40" s="22">
        <f>IFERROR(VLOOKUP(A40,'GS by School'!A:D,3,0),0)</f>
        <v>0</v>
      </c>
      <c r="K40" s="4">
        <f t="shared" si="0"/>
        <v>284</v>
      </c>
      <c r="L40" s="8">
        <f>IFERROR(I40/#REF!,0)</f>
        <v>0</v>
      </c>
    </row>
    <row r="41" spans="1:12" ht="31.5" customHeight="1" x14ac:dyDescent="0.25">
      <c r="A41" s="4" t="s">
        <v>415</v>
      </c>
      <c r="B41" s="38" t="s">
        <v>416</v>
      </c>
      <c r="C41" s="56" t="s">
        <v>13</v>
      </c>
      <c r="D41" s="56" t="s">
        <v>12</v>
      </c>
      <c r="E41" s="56">
        <v>76106</v>
      </c>
      <c r="F41" s="56" t="s">
        <v>2824</v>
      </c>
      <c r="G41" s="56" t="s">
        <v>2709</v>
      </c>
      <c r="H41" s="56" t="s">
        <v>2696</v>
      </c>
      <c r="I41" s="4">
        <v>236</v>
      </c>
      <c r="J41" s="22">
        <f>IFERROR(VLOOKUP(A41,'GS by School'!A:D,3,0),0)</f>
        <v>0</v>
      </c>
      <c r="K41" s="4">
        <f t="shared" si="0"/>
        <v>236</v>
      </c>
      <c r="L41" s="8">
        <f>IFERROR(I41/#REF!,0)</f>
        <v>0</v>
      </c>
    </row>
    <row r="42" spans="1:12" ht="31.5" customHeight="1" x14ac:dyDescent="0.25">
      <c r="A42" s="4" t="s">
        <v>632</v>
      </c>
      <c r="B42" s="38" t="s">
        <v>2330</v>
      </c>
      <c r="C42" s="56" t="s">
        <v>13</v>
      </c>
      <c r="D42" s="56" t="s">
        <v>12</v>
      </c>
      <c r="E42" s="56">
        <v>76135</v>
      </c>
      <c r="F42" s="56" t="s">
        <v>2824</v>
      </c>
      <c r="G42" s="56" t="s">
        <v>2709</v>
      </c>
      <c r="H42" s="56" t="s">
        <v>2696</v>
      </c>
      <c r="I42" s="4">
        <v>180</v>
      </c>
      <c r="J42" s="22">
        <f>IFERROR(VLOOKUP(A42,'GS by School'!A:D,3,0),0)</f>
        <v>2</v>
      </c>
      <c r="K42" s="4">
        <f t="shared" si="0"/>
        <v>178</v>
      </c>
      <c r="L42" s="8">
        <f>IFERROR(I42/#REF!,0)</f>
        <v>0</v>
      </c>
    </row>
    <row r="43" spans="1:12" ht="31.5" customHeight="1" x14ac:dyDescent="0.25">
      <c r="A43" s="4" t="s">
        <v>2556</v>
      </c>
      <c r="B43" s="38" t="s">
        <v>2557</v>
      </c>
      <c r="C43" s="56" t="s">
        <v>13</v>
      </c>
      <c r="D43" s="56" t="s">
        <v>12</v>
      </c>
      <c r="E43" s="56">
        <v>76106</v>
      </c>
      <c r="F43" s="56" t="s">
        <v>2713</v>
      </c>
      <c r="G43" s="56" t="s">
        <v>2695</v>
      </c>
      <c r="H43" s="56" t="s">
        <v>2696</v>
      </c>
      <c r="I43" s="4">
        <v>233</v>
      </c>
      <c r="J43" s="22">
        <f>IFERROR(VLOOKUP(A43,'GS by School'!A:D,3,0),0)</f>
        <v>1</v>
      </c>
      <c r="K43" s="4">
        <f t="shared" si="0"/>
        <v>232</v>
      </c>
      <c r="L43" s="8">
        <f>IFERROR(I43/#REF!,0)</f>
        <v>0</v>
      </c>
    </row>
    <row r="44" spans="1:12" ht="31.5" customHeight="1" x14ac:dyDescent="0.25">
      <c r="A44" s="4" t="s">
        <v>2586</v>
      </c>
      <c r="B44" s="38" t="s">
        <v>2587</v>
      </c>
      <c r="C44" s="56" t="s">
        <v>13</v>
      </c>
      <c r="D44" s="56" t="s">
        <v>1840</v>
      </c>
      <c r="E44" s="56">
        <v>76135</v>
      </c>
      <c r="F44" s="56" t="s">
        <v>2824</v>
      </c>
      <c r="G44" s="56" t="s">
        <v>2709</v>
      </c>
      <c r="H44" s="56" t="s">
        <v>2696</v>
      </c>
      <c r="I44" s="4">
        <v>160</v>
      </c>
      <c r="J44" s="22">
        <f>IFERROR(VLOOKUP(A44,'GS by School'!A:D,3,0),0)</f>
        <v>1</v>
      </c>
      <c r="K44" s="4">
        <f t="shared" si="0"/>
        <v>159</v>
      </c>
      <c r="L44" s="8">
        <f>IFERROR(I44/#REF!,0)</f>
        <v>0</v>
      </c>
    </row>
    <row r="45" spans="1:12" ht="31.5" customHeight="1" x14ac:dyDescent="0.25">
      <c r="A45" s="4" t="s">
        <v>1373</v>
      </c>
      <c r="B45" s="38" t="s">
        <v>1374</v>
      </c>
      <c r="C45" s="56" t="s">
        <v>13</v>
      </c>
      <c r="D45" s="56" t="s">
        <v>12</v>
      </c>
      <c r="E45" s="56">
        <v>76131</v>
      </c>
      <c r="F45" s="56" t="s">
        <v>2819</v>
      </c>
      <c r="G45" s="56" t="s">
        <v>2695</v>
      </c>
      <c r="H45" s="56" t="s">
        <v>2696</v>
      </c>
      <c r="I45" s="4">
        <v>242</v>
      </c>
      <c r="J45" s="22">
        <f>IFERROR(VLOOKUP(A45,'GS by School'!A:D,3,0),0)</f>
        <v>3</v>
      </c>
      <c r="K45" s="4">
        <f t="shared" si="0"/>
        <v>239</v>
      </c>
      <c r="L45" s="8">
        <f>IFERROR(I45/#REF!,0)</f>
        <v>0</v>
      </c>
    </row>
    <row r="46" spans="1:12" ht="31.5" customHeight="1" x14ac:dyDescent="0.25">
      <c r="A46" s="4" t="s">
        <v>1483</v>
      </c>
      <c r="B46" s="38" t="s">
        <v>1484</v>
      </c>
      <c r="C46" s="56" t="s">
        <v>13</v>
      </c>
      <c r="D46" s="56" t="s">
        <v>12</v>
      </c>
      <c r="E46" s="56">
        <v>76179</v>
      </c>
      <c r="F46" s="56" t="s">
        <v>2819</v>
      </c>
      <c r="G46" s="56" t="s">
        <v>2695</v>
      </c>
      <c r="H46" s="56" t="s">
        <v>2696</v>
      </c>
      <c r="I46" s="4">
        <v>237</v>
      </c>
      <c r="J46" s="22">
        <f>IFERROR(VLOOKUP(A46,'GS by School'!A:D,3,0),0)</f>
        <v>11</v>
      </c>
      <c r="K46" s="4">
        <f t="shared" si="0"/>
        <v>226</v>
      </c>
      <c r="L46" s="8">
        <f>IFERROR(I46/#REF!,0)</f>
        <v>0</v>
      </c>
    </row>
    <row r="47" spans="1:12" ht="31.5" customHeight="1" x14ac:dyDescent="0.25">
      <c r="A47" s="4" t="s">
        <v>1678</v>
      </c>
      <c r="B47" s="38" t="s">
        <v>1679</v>
      </c>
      <c r="C47" s="56" t="s">
        <v>13</v>
      </c>
      <c r="D47" s="56" t="s">
        <v>12</v>
      </c>
      <c r="E47" s="56">
        <v>76179</v>
      </c>
      <c r="F47" s="56" t="s">
        <v>2819</v>
      </c>
      <c r="G47" s="56" t="s">
        <v>2695</v>
      </c>
      <c r="H47" s="56" t="s">
        <v>2696</v>
      </c>
      <c r="I47" s="4">
        <v>273</v>
      </c>
      <c r="J47" s="22">
        <f>IFERROR(VLOOKUP(A47,'GS by School'!A:D,3,0),0)</f>
        <v>3</v>
      </c>
      <c r="K47" s="4">
        <f t="shared" si="0"/>
        <v>270</v>
      </c>
      <c r="L47" s="8">
        <f>IFERROR(I47/#REF!,0)</f>
        <v>0</v>
      </c>
    </row>
    <row r="48" spans="1:12" ht="31.5" customHeight="1" x14ac:dyDescent="0.25">
      <c r="A48" s="4" t="s">
        <v>2831</v>
      </c>
      <c r="B48" s="38" t="s">
        <v>2832</v>
      </c>
      <c r="C48" s="56" t="s">
        <v>13</v>
      </c>
      <c r="D48" s="56" t="s">
        <v>12</v>
      </c>
      <c r="E48" s="56">
        <v>76164</v>
      </c>
      <c r="F48" s="56" t="s">
        <v>2713</v>
      </c>
      <c r="G48" s="56" t="s">
        <v>2695</v>
      </c>
      <c r="H48" s="56" t="s">
        <v>2696</v>
      </c>
      <c r="I48" s="4">
        <v>176</v>
      </c>
      <c r="J48" s="22">
        <f>IFERROR(VLOOKUP(A48,'GS by School'!A:D,3,0),0)</f>
        <v>0</v>
      </c>
      <c r="K48" s="4">
        <f t="shared" si="0"/>
        <v>176</v>
      </c>
      <c r="L48" s="8">
        <f>IFERROR(I48/#REF!,0)</f>
        <v>0</v>
      </c>
    </row>
    <row r="49" spans="1:12" ht="31.5" customHeight="1" x14ac:dyDescent="0.25">
      <c r="A49" s="4" t="s">
        <v>363</v>
      </c>
      <c r="B49" s="38" t="s">
        <v>364</v>
      </c>
      <c r="C49" s="56" t="s">
        <v>13</v>
      </c>
      <c r="D49" s="56" t="s">
        <v>1842</v>
      </c>
      <c r="E49" s="56">
        <v>76179</v>
      </c>
      <c r="F49" s="56" t="s">
        <v>2819</v>
      </c>
      <c r="G49" s="56" t="s">
        <v>2695</v>
      </c>
      <c r="H49" s="56" t="s">
        <v>2696</v>
      </c>
      <c r="I49" s="4">
        <v>163</v>
      </c>
      <c r="J49" s="22">
        <f>IFERROR(VLOOKUP(A49,'GS by School'!A:D,3,0),0)</f>
        <v>5</v>
      </c>
      <c r="K49" s="4">
        <f t="shared" si="0"/>
        <v>158</v>
      </c>
      <c r="L49" s="8">
        <f>IFERROR(I49/#REF!,0)</f>
        <v>0</v>
      </c>
    </row>
    <row r="50" spans="1:12" ht="31.5" customHeight="1" x14ac:dyDescent="0.25">
      <c r="A50" s="4" t="s">
        <v>1612</v>
      </c>
      <c r="B50" s="38" t="s">
        <v>1613</v>
      </c>
      <c r="C50" s="56" t="s">
        <v>13</v>
      </c>
      <c r="D50" s="56" t="s">
        <v>12</v>
      </c>
      <c r="E50" s="56">
        <v>76164</v>
      </c>
      <c r="F50" s="56" t="s">
        <v>2713</v>
      </c>
      <c r="G50" s="56" t="s">
        <v>2695</v>
      </c>
      <c r="H50" s="56" t="s">
        <v>2696</v>
      </c>
      <c r="I50" s="4">
        <v>198</v>
      </c>
      <c r="J50" s="22">
        <f>IFERROR(VLOOKUP(A50,'GS by School'!A:D,3,0),0)</f>
        <v>24</v>
      </c>
      <c r="K50" s="4">
        <f t="shared" si="0"/>
        <v>174</v>
      </c>
      <c r="L50" s="8">
        <f>IFERROR(I50/#REF!,0)</f>
        <v>0</v>
      </c>
    </row>
    <row r="51" spans="1:12" ht="31.5" customHeight="1" x14ac:dyDescent="0.25">
      <c r="A51" s="4" t="s">
        <v>1555</v>
      </c>
      <c r="B51" s="38" t="s">
        <v>1556</v>
      </c>
      <c r="C51" s="56" t="s">
        <v>13</v>
      </c>
      <c r="D51" s="56" t="s">
        <v>1839</v>
      </c>
      <c r="E51" s="56">
        <v>76052</v>
      </c>
      <c r="F51" s="56" t="s">
        <v>2703</v>
      </c>
      <c r="G51" s="56" t="s">
        <v>2695</v>
      </c>
      <c r="H51" s="56" t="s">
        <v>2696</v>
      </c>
      <c r="I51" s="4">
        <v>331</v>
      </c>
      <c r="J51" s="22">
        <f>IFERROR(VLOOKUP(A51,'GS by School'!A:D,3,0),0)</f>
        <v>20</v>
      </c>
      <c r="K51" s="4">
        <f t="shared" si="0"/>
        <v>311</v>
      </c>
      <c r="L51" s="8">
        <f>IFERROR(I51/#REF!,0)</f>
        <v>0</v>
      </c>
    </row>
    <row r="52" spans="1:12" ht="31.5" customHeight="1" x14ac:dyDescent="0.25">
      <c r="A52" s="4" t="s">
        <v>1545</v>
      </c>
      <c r="B52" s="38" t="s">
        <v>1546</v>
      </c>
      <c r="C52" s="56" t="s">
        <v>13</v>
      </c>
      <c r="D52" s="56" t="s">
        <v>1838</v>
      </c>
      <c r="E52" s="56">
        <v>76020</v>
      </c>
      <c r="F52" s="56" t="s">
        <v>2822</v>
      </c>
      <c r="G52" s="56" t="s">
        <v>2698</v>
      </c>
      <c r="H52" s="56" t="s">
        <v>2697</v>
      </c>
      <c r="I52" s="4">
        <v>232</v>
      </c>
      <c r="J52" s="22">
        <f>IFERROR(VLOOKUP(A52,'GS by School'!A:D,3,0),0)</f>
        <v>9</v>
      </c>
      <c r="K52" s="4">
        <f t="shared" si="0"/>
        <v>223</v>
      </c>
      <c r="L52" s="8">
        <f>IFERROR(I52/#REF!,0)</f>
        <v>0</v>
      </c>
    </row>
    <row r="53" spans="1:12" ht="31.5" customHeight="1" x14ac:dyDescent="0.25">
      <c r="A53" s="4" t="s">
        <v>983</v>
      </c>
      <c r="B53" s="38" t="s">
        <v>2665</v>
      </c>
      <c r="C53" s="56" t="s">
        <v>13</v>
      </c>
      <c r="D53" s="56" t="s">
        <v>12</v>
      </c>
      <c r="E53" s="56">
        <v>76131</v>
      </c>
      <c r="F53" s="56" t="s">
        <v>2703</v>
      </c>
      <c r="G53" s="56" t="s">
        <v>2695</v>
      </c>
      <c r="H53" s="56" t="s">
        <v>2696</v>
      </c>
      <c r="I53" s="4">
        <v>273</v>
      </c>
      <c r="J53" s="22">
        <f>IFERROR(VLOOKUP(A53,'GS by School'!A:D,3,0),0)</f>
        <v>4</v>
      </c>
      <c r="K53" s="4">
        <f t="shared" si="0"/>
        <v>269</v>
      </c>
      <c r="L53" s="8">
        <f>IFERROR(I53/#REF!,0)</f>
        <v>0</v>
      </c>
    </row>
    <row r="54" spans="1:12" ht="31.5" customHeight="1" x14ac:dyDescent="0.25">
      <c r="A54" s="4" t="s">
        <v>855</v>
      </c>
      <c r="B54" s="38" t="s">
        <v>2086</v>
      </c>
      <c r="C54" s="56" t="s">
        <v>13</v>
      </c>
      <c r="D54" s="56" t="s">
        <v>1841</v>
      </c>
      <c r="E54" s="56">
        <v>76082</v>
      </c>
      <c r="F54" s="56" t="s">
        <v>2826</v>
      </c>
      <c r="G54" s="56" t="s">
        <v>2695</v>
      </c>
      <c r="H54" s="56" t="s">
        <v>2697</v>
      </c>
      <c r="I54" s="4">
        <v>324</v>
      </c>
      <c r="J54" s="22">
        <f>IFERROR(VLOOKUP(A54,'GS by School'!A:D,3,0),0)</f>
        <v>2</v>
      </c>
      <c r="K54" s="4">
        <f t="shared" si="0"/>
        <v>322</v>
      </c>
      <c r="L54" s="8">
        <f>IFERROR(I54/#REF!,0)</f>
        <v>0</v>
      </c>
    </row>
    <row r="55" spans="1:12" ht="31.5" customHeight="1" x14ac:dyDescent="0.25">
      <c r="A55" s="4" t="s">
        <v>856</v>
      </c>
      <c r="B55" s="38" t="s">
        <v>857</v>
      </c>
      <c r="C55" s="56" t="s">
        <v>13</v>
      </c>
      <c r="D55" s="56" t="s">
        <v>1838</v>
      </c>
      <c r="E55" s="56">
        <v>76020</v>
      </c>
      <c r="F55" s="56" t="s">
        <v>2826</v>
      </c>
      <c r="G55" s="56" t="s">
        <v>2695</v>
      </c>
      <c r="H55" s="56" t="s">
        <v>2697</v>
      </c>
      <c r="I55" s="4">
        <v>172</v>
      </c>
      <c r="J55" s="22">
        <f>IFERROR(VLOOKUP(A55,'GS by School'!A:D,3,0),0)</f>
        <v>3</v>
      </c>
      <c r="K55" s="4">
        <f t="shared" si="0"/>
        <v>169</v>
      </c>
      <c r="L55" s="8">
        <f>IFERROR(I55/#REF!,0)</f>
        <v>0</v>
      </c>
    </row>
    <row r="57" spans="1:12" ht="31.5" customHeight="1" x14ac:dyDescent="0.25">
      <c r="A57" s="4" t="s">
        <v>2833</v>
      </c>
      <c r="B57" s="38" t="s">
        <v>2834</v>
      </c>
      <c r="C57" s="56" t="s">
        <v>13</v>
      </c>
      <c r="D57" s="56" t="s">
        <v>1840</v>
      </c>
      <c r="E57" s="56">
        <v>76135</v>
      </c>
      <c r="F57" s="56" t="s">
        <v>2824</v>
      </c>
      <c r="G57" s="56" t="s">
        <v>2695</v>
      </c>
      <c r="H57" s="56" t="s">
        <v>2698</v>
      </c>
      <c r="I57" s="4">
        <v>0</v>
      </c>
      <c r="J57" s="22">
        <f>IFERROR(VLOOKUP(A57,'GS by School'!A:D,3,0),0)</f>
        <v>0</v>
      </c>
      <c r="K57" s="4">
        <f>I57-J57</f>
        <v>0</v>
      </c>
      <c r="L57" s="8">
        <f>IFERROR(I57/#REF!,0)</f>
        <v>0</v>
      </c>
    </row>
    <row r="58" spans="1:12" ht="31.5" customHeight="1" x14ac:dyDescent="0.25">
      <c r="A58" s="4" t="s">
        <v>2195</v>
      </c>
      <c r="B58" s="38" t="s">
        <v>2196</v>
      </c>
      <c r="C58" s="56" t="s">
        <v>13</v>
      </c>
      <c r="D58" s="56" t="s">
        <v>12</v>
      </c>
      <c r="E58" s="56">
        <v>76106</v>
      </c>
      <c r="F58" s="56" t="s">
        <v>2713</v>
      </c>
      <c r="G58" s="56" t="s">
        <v>2695</v>
      </c>
      <c r="H58" s="56" t="s">
        <v>2696</v>
      </c>
      <c r="I58" s="4">
        <v>177</v>
      </c>
      <c r="J58" s="22">
        <f>IFERROR(VLOOKUP(A58,'GS by School'!A:D,3,0),0)</f>
        <v>21</v>
      </c>
      <c r="K58" s="4">
        <f>I58-J58</f>
        <v>156</v>
      </c>
      <c r="L58" s="8">
        <f>IFERROR(I58/#REF!,0)</f>
        <v>0</v>
      </c>
    </row>
    <row r="59" spans="1:12" ht="17.25" customHeight="1" x14ac:dyDescent="0.25">
      <c r="A59" s="4" t="s">
        <v>284</v>
      </c>
      <c r="B59" s="38" t="s">
        <v>285</v>
      </c>
      <c r="C59" s="56" t="s">
        <v>13</v>
      </c>
      <c r="D59" s="56" t="s">
        <v>1838</v>
      </c>
      <c r="E59" s="56">
        <v>76020</v>
      </c>
      <c r="F59" s="56" t="s">
        <v>2822</v>
      </c>
      <c r="G59" s="56" t="s">
        <v>2695</v>
      </c>
      <c r="H59" s="56" t="s">
        <v>2697</v>
      </c>
      <c r="I59" s="4">
        <v>309</v>
      </c>
      <c r="J59" s="22">
        <f>IFERROR(VLOOKUP(A59,'GS by School'!A:D,3,0),0)</f>
        <v>17</v>
      </c>
      <c r="K59" s="4">
        <f>I59-J59</f>
        <v>292</v>
      </c>
      <c r="L59" s="8">
        <f>IFERROR(I59/#REF!,0)</f>
        <v>0</v>
      </c>
    </row>
    <row r="60" spans="1:12" ht="27.75" customHeight="1" x14ac:dyDescent="0.25">
      <c r="A60" s="4" t="s">
        <v>1166</v>
      </c>
      <c r="B60" s="38" t="s">
        <v>2379</v>
      </c>
      <c r="C60" s="56" t="s">
        <v>13</v>
      </c>
      <c r="D60" s="56" t="s">
        <v>12</v>
      </c>
      <c r="E60" s="56">
        <v>76106</v>
      </c>
      <c r="F60" s="56" t="s">
        <v>2713</v>
      </c>
      <c r="G60" s="56" t="s">
        <v>2695</v>
      </c>
      <c r="H60" s="56" t="s">
        <v>2696</v>
      </c>
      <c r="I60" s="4">
        <v>134</v>
      </c>
      <c r="J60" s="22">
        <f>IFERROR(VLOOKUP(A60,'GS by School'!A:D,3,0),0)</f>
        <v>3</v>
      </c>
      <c r="K60" s="4">
        <f>I60-J60</f>
        <v>131</v>
      </c>
      <c r="L60" s="8">
        <f>IFERROR(I60/#REF!,0)</f>
        <v>0</v>
      </c>
    </row>
    <row r="61" spans="1:12" ht="16.5" customHeight="1" x14ac:dyDescent="0.25">
      <c r="A61" s="4" t="s">
        <v>2835</v>
      </c>
      <c r="B61" s="38" t="s">
        <v>2836</v>
      </c>
      <c r="C61" s="56" t="s">
        <v>13</v>
      </c>
      <c r="D61" s="56" t="s">
        <v>1842</v>
      </c>
      <c r="E61" s="56">
        <v>76179</v>
      </c>
      <c r="F61" s="56" t="s">
        <v>2819</v>
      </c>
      <c r="G61" s="56" t="s">
        <v>2695</v>
      </c>
      <c r="H61" s="56" t="s">
        <v>2695</v>
      </c>
      <c r="I61" s="4">
        <v>170</v>
      </c>
      <c r="J61" s="22">
        <f>IFERROR(VLOOKUP(A61,'GS by School'!A:D,3,0),0)</f>
        <v>0</v>
      </c>
      <c r="K61" s="4">
        <f>I61-J61</f>
        <v>170</v>
      </c>
      <c r="L61" s="8">
        <f>IFERROR(I61/#REF!,0)</f>
        <v>0</v>
      </c>
    </row>
    <row r="62" spans="1:12" ht="46.9" customHeight="1" x14ac:dyDescent="0.25">
      <c r="A62" s="4" t="s">
        <v>1165</v>
      </c>
      <c r="B62" s="38" t="s">
        <v>2190</v>
      </c>
      <c r="C62" s="4" t="s">
        <v>13</v>
      </c>
      <c r="D62" s="4" t="s">
        <v>1842</v>
      </c>
      <c r="E62" s="4">
        <v>76131</v>
      </c>
      <c r="F62" s="4" t="s">
        <v>2819</v>
      </c>
      <c r="G62" s="4" t="s">
        <v>2695</v>
      </c>
      <c r="H62" s="4" t="s">
        <v>2696</v>
      </c>
      <c r="I62" s="4">
        <v>322</v>
      </c>
      <c r="J62" s="22">
        <f>IFERROR(VLOOKUP(A62,'GS by School'!A:D,3,0),0)</f>
        <v>12</v>
      </c>
      <c r="K62" s="4">
        <f t="shared" ref="K62" si="1">I62-J62</f>
        <v>310</v>
      </c>
      <c r="L62" s="8">
        <f>IFERROR(I62/#REF!,0)</f>
        <v>0</v>
      </c>
    </row>
    <row r="63" spans="1:12" ht="31.5" customHeight="1" x14ac:dyDescent="0.25">
      <c r="A63" s="38" t="s">
        <v>527</v>
      </c>
      <c r="B63" s="46" t="s">
        <v>2455</v>
      </c>
      <c r="C63" s="47" t="s">
        <v>13</v>
      </c>
      <c r="D63" s="38" t="s">
        <v>12</v>
      </c>
      <c r="E63" s="48">
        <v>76131</v>
      </c>
      <c r="F63" s="38" t="s">
        <v>2703</v>
      </c>
      <c r="G63" s="48" t="s">
        <v>2695</v>
      </c>
      <c r="H63" s="46" t="s">
        <v>2696</v>
      </c>
      <c r="I63" s="4">
        <v>318</v>
      </c>
      <c r="J63" s="22">
        <f>IFERROR(VLOOKUP(A63,'GS by School'!A:D,3,0),0)</f>
        <v>2</v>
      </c>
      <c r="K63" s="4">
        <f>I63-J63</f>
        <v>316</v>
      </c>
      <c r="L63" s="8">
        <f>IFERROR(J63/I63,0)</f>
        <v>6.2893081761006293E-3</v>
      </c>
    </row>
  </sheetData>
  <mergeCells count="8">
    <mergeCell ref="N5:Q5"/>
    <mergeCell ref="N1:P1"/>
    <mergeCell ref="B12:H12"/>
    <mergeCell ref="B9:F9"/>
    <mergeCell ref="B1:F1"/>
    <mergeCell ref="B5:F5"/>
    <mergeCell ref="H1:L1"/>
    <mergeCell ref="H5:L5"/>
  </mergeCells>
  <conditionalFormatting sqref="L13">
    <cfRule type="cellIs" dxfId="4" priority="1" operator="greaterThan">
      <formula>0.08</formula>
    </cfRule>
  </conditionalFormatting>
  <pageMargins left="0.2" right="0.2" top="0.5" bottom="0.25" header="0.3" footer="0.3"/>
  <pageSetup orientation="landscape" r:id="rId1"/>
  <headerFooter>
    <oddHeader>&amp;C&amp;A</oddHeader>
  </headerFooter>
  <rowBreaks count="1" manualBreakCount="1">
    <brk id="11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CAE01-5D01-4A0B-9780-63BBC182B0B1}">
  <dimension ref="A1:Q61"/>
  <sheetViews>
    <sheetView topLeftCell="A13" workbookViewId="0">
      <selection activeCell="A19" sqref="A19:XFD19"/>
    </sheetView>
  </sheetViews>
  <sheetFormatPr defaultColWidth="9.140625" defaultRowHeight="46.9" customHeight="1" x14ac:dyDescent="0.25"/>
  <cols>
    <col min="1" max="1" width="2.7109375" style="7" customWidth="1"/>
    <col min="2" max="2" width="14.42578125" style="7" customWidth="1"/>
    <col min="3" max="3" width="8.140625" style="7" customWidth="1"/>
    <col min="4" max="4" width="8.85546875" style="7" customWidth="1"/>
    <col min="5" max="5" width="6.85546875" style="7" customWidth="1"/>
    <col min="6" max="6" width="6.28515625" style="7" customWidth="1"/>
    <col min="7" max="7" width="8.7109375" style="7" customWidth="1"/>
    <col min="8" max="8" width="6.42578125" style="7" customWidth="1"/>
    <col min="9" max="10" width="7.7109375" style="7" customWidth="1"/>
    <col min="11" max="11" width="9" style="7" customWidth="1"/>
    <col min="12" max="12" width="9.140625" style="7" customWidth="1"/>
    <col min="13" max="13" width="8.5703125" style="7" customWidth="1"/>
    <col min="14" max="14" width="8.28515625" style="7" customWidth="1"/>
    <col min="15" max="16" width="9.140625" style="7"/>
    <col min="17" max="17" width="11.5703125" style="7" bestFit="1" customWidth="1"/>
    <col min="18" max="16384" width="9.140625" style="7"/>
  </cols>
  <sheetData>
    <row r="1" spans="1:17" ht="23.45" customHeight="1" x14ac:dyDescent="0.3">
      <c r="B1" s="94" t="s">
        <v>2063</v>
      </c>
      <c r="C1" s="95"/>
      <c r="D1" s="95"/>
      <c r="E1" s="95"/>
      <c r="F1" s="95"/>
      <c r="H1" s="94" t="s">
        <v>23</v>
      </c>
      <c r="I1" s="95"/>
      <c r="J1" s="95"/>
      <c r="K1" s="95"/>
      <c r="L1" s="95"/>
      <c r="N1" s="99" t="s">
        <v>1783</v>
      </c>
      <c r="O1" s="99"/>
      <c r="P1" s="99"/>
      <c r="Q1" s="7" t="s">
        <v>60</v>
      </c>
    </row>
    <row r="2" spans="1:17" ht="46.9" customHeight="1" x14ac:dyDescent="0.25">
      <c r="B2" s="2" t="str">
        <f>Summary!Y1</f>
        <v>2025 Members as of 4/18/2025</v>
      </c>
      <c r="C2" s="1" t="s">
        <v>0</v>
      </c>
      <c r="D2" s="1" t="s">
        <v>2026</v>
      </c>
      <c r="E2" s="10" t="s">
        <v>27</v>
      </c>
      <c r="F2" s="81" t="s">
        <v>2061</v>
      </c>
      <c r="H2" s="2" t="str">
        <f>B2</f>
        <v>2025 Members as of 4/18/2025</v>
      </c>
      <c r="I2" s="1" t="s">
        <v>0</v>
      </c>
      <c r="J2" s="1" t="str">
        <f>D2</f>
        <v>2025 Goal</v>
      </c>
      <c r="K2" s="10" t="s">
        <v>27</v>
      </c>
      <c r="L2" s="81" t="s">
        <v>2061</v>
      </c>
      <c r="N2" s="16" t="s">
        <v>1781</v>
      </c>
      <c r="O2" s="16" t="s">
        <v>1780</v>
      </c>
      <c r="P2" s="16" t="s">
        <v>27</v>
      </c>
      <c r="Q2" s="81" t="s">
        <v>2061</v>
      </c>
    </row>
    <row r="3" spans="1:17" ht="19.149999999999999" customHeight="1" x14ac:dyDescent="0.25">
      <c r="B3" s="4">
        <f>SUMIFS('2025 Girls'!D:D,'2025 Girls'!$A:$A,$Q$1)</f>
        <v>87</v>
      </c>
      <c r="C3" s="4">
        <f>VLOOKUP($Q$1,'2025 Girls'!A:G,6,0)</f>
        <v>71</v>
      </c>
      <c r="D3" s="4">
        <v>113</v>
      </c>
      <c r="E3" s="4">
        <f>D3-B3</f>
        <v>26</v>
      </c>
      <c r="F3" s="8">
        <f>B3/D3</f>
        <v>0.76991150442477874</v>
      </c>
      <c r="H3" s="4">
        <f>SUMIFS('2025 Girls'!E:E,'2025 Girls'!$A:$A,$Q$1)</f>
        <v>173</v>
      </c>
      <c r="I3" s="4">
        <f>VLOOKUP($Q$1,'2025 Girls'!A:G,7,0)</f>
        <v>169</v>
      </c>
      <c r="J3" s="4">
        <v>149</v>
      </c>
      <c r="K3" s="4">
        <f>J3-H3</f>
        <v>-24</v>
      </c>
      <c r="L3" s="84">
        <f>H3/J3</f>
        <v>1.1610738255033557</v>
      </c>
      <c r="N3" s="21">
        <f>B3+H3</f>
        <v>260</v>
      </c>
      <c r="O3" s="21">
        <f>D3+J3</f>
        <v>262</v>
      </c>
      <c r="P3" s="21">
        <f>O3-N3</f>
        <v>2</v>
      </c>
      <c r="Q3" s="8">
        <f>N3/O3</f>
        <v>0.99236641221374045</v>
      </c>
    </row>
    <row r="4" spans="1:17" ht="9.6" customHeight="1" x14ac:dyDescent="0.25"/>
    <row r="5" spans="1:17" ht="46.9" customHeight="1" x14ac:dyDescent="0.3">
      <c r="B5" s="94" t="s">
        <v>2062</v>
      </c>
      <c r="C5" s="95"/>
      <c r="D5" s="95"/>
      <c r="E5" s="95"/>
      <c r="F5" s="95"/>
      <c r="H5" s="94" t="s">
        <v>22</v>
      </c>
      <c r="I5" s="95"/>
      <c r="J5" s="95"/>
      <c r="K5" s="95"/>
      <c r="L5" s="95"/>
      <c r="M5" s="83"/>
      <c r="N5" s="99" t="s">
        <v>1784</v>
      </c>
      <c r="O5" s="99"/>
      <c r="P5" s="99"/>
      <c r="Q5" s="99"/>
    </row>
    <row r="6" spans="1:17" ht="64.900000000000006" customHeight="1" x14ac:dyDescent="0.25">
      <c r="B6" s="14" t="str">
        <f>B2</f>
        <v>2025 Members as of 4/18/2025</v>
      </c>
      <c r="C6" s="6" t="s">
        <v>0</v>
      </c>
      <c r="D6" s="6" t="str">
        <f>D2</f>
        <v>2025 Goal</v>
      </c>
      <c r="E6" s="10" t="s">
        <v>27</v>
      </c>
      <c r="F6" s="81" t="s">
        <v>2061</v>
      </c>
      <c r="H6" s="15" t="str">
        <f>B6</f>
        <v>2025 Members as of 4/18/2025</v>
      </c>
      <c r="I6" s="6" t="s">
        <v>20</v>
      </c>
      <c r="J6" s="6" t="str">
        <f>D2</f>
        <v>2025 Goal</v>
      </c>
      <c r="K6" s="10" t="s">
        <v>27</v>
      </c>
      <c r="L6" s="81" t="s">
        <v>2061</v>
      </c>
      <c r="N6" s="16" t="s">
        <v>1781</v>
      </c>
      <c r="O6" s="16" t="s">
        <v>1782</v>
      </c>
      <c r="P6" s="16" t="s">
        <v>27</v>
      </c>
      <c r="Q6" s="81" t="s">
        <v>2061</v>
      </c>
    </row>
    <row r="7" spans="1:17" ht="24.6" customHeight="1" x14ac:dyDescent="0.25">
      <c r="B7" s="4">
        <f>SUMIFS('2025 Adults'!D:D,'2025 Adults'!$A:$A,$Q$1)</f>
        <v>63</v>
      </c>
      <c r="C7" s="21">
        <f>VLOOKUP($Q$1,'2025 Adults'!A:G,6,0)</f>
        <v>49</v>
      </c>
      <c r="D7" s="21">
        <v>178</v>
      </c>
      <c r="E7" s="21">
        <f>D7-B7</f>
        <v>115</v>
      </c>
      <c r="F7" s="8">
        <f>B7/D7</f>
        <v>0.3539325842696629</v>
      </c>
      <c r="H7" s="21">
        <f>SUMIFS('2025 Adults'!E:E,'2025 Adults'!$A:$A,$Q$1)</f>
        <v>144</v>
      </c>
      <c r="I7" s="21">
        <f>VLOOKUP($Q$1,'2025 Adults'!A:G,7,0)</f>
        <v>130</v>
      </c>
      <c r="J7" s="21">
        <v>168</v>
      </c>
      <c r="K7" s="21">
        <f>J7-H7</f>
        <v>24</v>
      </c>
      <c r="L7" s="8">
        <f>H7/J7</f>
        <v>0.8571428571428571</v>
      </c>
      <c r="N7" s="21">
        <f>B7+H7</f>
        <v>207</v>
      </c>
      <c r="O7" s="21">
        <f>D7+J7</f>
        <v>346</v>
      </c>
      <c r="P7" s="21">
        <f>O7-N7</f>
        <v>139</v>
      </c>
      <c r="Q7" s="85">
        <f>N7/O7</f>
        <v>0.59826589595375723</v>
      </c>
    </row>
    <row r="8" spans="1:17" ht="13.15" customHeight="1" x14ac:dyDescent="0.25"/>
    <row r="9" spans="1:17" ht="46.9" customHeight="1" x14ac:dyDescent="0.3">
      <c r="B9" s="98" t="s">
        <v>28</v>
      </c>
      <c r="C9" s="93"/>
      <c r="D9" s="93"/>
      <c r="E9" s="93"/>
      <c r="F9" s="93"/>
    </row>
    <row r="10" spans="1:17" ht="46.9" customHeight="1" x14ac:dyDescent="0.25">
      <c r="B10" s="9" t="s">
        <v>21</v>
      </c>
      <c r="C10" s="3" t="s">
        <v>29</v>
      </c>
      <c r="D10" s="10" t="s">
        <v>27</v>
      </c>
      <c r="E10" s="81" t="s">
        <v>2061</v>
      </c>
    </row>
    <row r="11" spans="1:17" ht="18" customHeight="1" x14ac:dyDescent="0.25">
      <c r="B11" s="4">
        <f>COUNTIF('2025 New Troops'!A:A,$Q$1)</f>
        <v>7</v>
      </c>
      <c r="C11" s="5">
        <v>9</v>
      </c>
      <c r="D11" s="4">
        <f>C11-B11</f>
        <v>2</v>
      </c>
      <c r="E11" s="84">
        <f>B11/C11</f>
        <v>0.77777777777777779</v>
      </c>
    </row>
    <row r="12" spans="1:17" ht="46.9" customHeight="1" x14ac:dyDescent="0.35">
      <c r="B12" s="96" t="s">
        <v>25</v>
      </c>
      <c r="C12" s="97"/>
      <c r="D12" s="97"/>
      <c r="E12" s="97"/>
      <c r="F12" s="97"/>
      <c r="G12" s="97"/>
      <c r="H12" s="97"/>
    </row>
    <row r="13" spans="1:17" ht="31.5" customHeight="1" x14ac:dyDescent="0.25">
      <c r="A13" s="4" t="s">
        <v>152</v>
      </c>
      <c r="B13" s="40" t="s">
        <v>2</v>
      </c>
      <c r="C13" s="40" t="s">
        <v>3</v>
      </c>
      <c r="D13" s="41" t="s">
        <v>5</v>
      </c>
      <c r="E13" s="42" t="s">
        <v>2692</v>
      </c>
      <c r="F13" s="42" t="s">
        <v>2691</v>
      </c>
      <c r="G13" s="43" t="s">
        <v>2689</v>
      </c>
      <c r="H13" s="43" t="s">
        <v>2693</v>
      </c>
      <c r="I13" s="43" t="s">
        <v>2690</v>
      </c>
      <c r="J13" s="72" t="str">
        <f>Summary!Y1</f>
        <v>2025 Members as of 4/18/2025</v>
      </c>
      <c r="K13" s="44" t="s">
        <v>9</v>
      </c>
      <c r="L13" s="45" t="s">
        <v>10</v>
      </c>
    </row>
    <row r="14" spans="1:17" ht="31.5" customHeight="1" x14ac:dyDescent="0.25">
      <c r="A14" s="38" t="s">
        <v>1130</v>
      </c>
      <c r="B14" s="58" t="s">
        <v>1131</v>
      </c>
      <c r="C14" s="55" t="s">
        <v>13</v>
      </c>
      <c r="D14" s="48" t="s">
        <v>1826</v>
      </c>
      <c r="E14" s="48">
        <v>76092</v>
      </c>
      <c r="F14" s="48" t="s">
        <v>2694</v>
      </c>
      <c r="G14" s="48" t="s">
        <v>2695</v>
      </c>
      <c r="H14" s="55" t="s">
        <v>2697</v>
      </c>
      <c r="I14" s="4">
        <v>231</v>
      </c>
      <c r="J14" s="22">
        <f>IFERROR(VLOOKUP(A14,'GS by School'!A:D,3,0),0)</f>
        <v>48</v>
      </c>
      <c r="K14" s="4">
        <f t="shared" ref="K14:K22" si="0">I14-J14</f>
        <v>183</v>
      </c>
      <c r="L14" s="8">
        <f>IFERROR(I14/#REF!,0)</f>
        <v>0</v>
      </c>
    </row>
    <row r="15" spans="1:17" ht="31.5" customHeight="1" x14ac:dyDescent="0.25">
      <c r="A15" s="38" t="s">
        <v>2837</v>
      </c>
      <c r="B15" s="46" t="s">
        <v>2194</v>
      </c>
      <c r="C15" s="55" t="s">
        <v>13</v>
      </c>
      <c r="D15" s="48" t="s">
        <v>12</v>
      </c>
      <c r="E15" s="48">
        <v>76248</v>
      </c>
      <c r="F15" s="48" t="s">
        <v>2759</v>
      </c>
      <c r="G15" s="48" t="s">
        <v>2698</v>
      </c>
      <c r="H15" s="55" t="s">
        <v>2768</v>
      </c>
      <c r="I15" s="4">
        <v>51</v>
      </c>
      <c r="J15" s="22">
        <f>IFERROR(VLOOKUP(A15,'GS by School'!A:D,3,0),0)</f>
        <v>0</v>
      </c>
      <c r="K15" s="4">
        <f t="shared" si="0"/>
        <v>51</v>
      </c>
      <c r="L15" s="8">
        <f>IFERROR(I15/#REF!,0)</f>
        <v>0</v>
      </c>
    </row>
    <row r="16" spans="1:17" ht="31.5" customHeight="1" x14ac:dyDescent="0.25">
      <c r="A16" s="38" t="s">
        <v>1109</v>
      </c>
      <c r="B16" s="46" t="s">
        <v>1110</v>
      </c>
      <c r="C16" s="55" t="s">
        <v>13</v>
      </c>
      <c r="D16" s="48" t="s">
        <v>1825</v>
      </c>
      <c r="E16" s="48">
        <v>76248</v>
      </c>
      <c r="F16" s="48" t="s">
        <v>2694</v>
      </c>
      <c r="G16" s="48" t="s">
        <v>2695</v>
      </c>
      <c r="H16" s="55" t="s">
        <v>2697</v>
      </c>
      <c r="I16" s="4">
        <v>188</v>
      </c>
      <c r="J16" s="22">
        <f>IFERROR(VLOOKUP(A16,'GS by School'!A:D,3,0),0)</f>
        <v>28</v>
      </c>
      <c r="K16" s="4">
        <f t="shared" si="0"/>
        <v>160</v>
      </c>
      <c r="L16" s="8">
        <f>IFERROR(I16/#REF!,0)</f>
        <v>0</v>
      </c>
    </row>
    <row r="17" spans="1:12" ht="31.5" customHeight="1" x14ac:dyDescent="0.25">
      <c r="A17" s="38" t="s">
        <v>535</v>
      </c>
      <c r="B17" s="46" t="s">
        <v>2264</v>
      </c>
      <c r="C17" s="55" t="s">
        <v>13</v>
      </c>
      <c r="D17" s="48" t="s">
        <v>12</v>
      </c>
      <c r="E17" s="48">
        <v>76248</v>
      </c>
      <c r="F17" s="48" t="s">
        <v>2703</v>
      </c>
      <c r="G17" s="48" t="s">
        <v>2695</v>
      </c>
      <c r="H17" s="55" t="s">
        <v>2696</v>
      </c>
      <c r="I17" s="4">
        <v>380</v>
      </c>
      <c r="J17" s="22">
        <f>IFERROR(VLOOKUP(A17,'GS by School'!A:D,3,0),0)</f>
        <v>3</v>
      </c>
      <c r="K17" s="4">
        <f t="shared" si="0"/>
        <v>377</v>
      </c>
      <c r="L17" s="8">
        <f>IFERROR(I17/#REF!,0)</f>
        <v>0</v>
      </c>
    </row>
    <row r="18" spans="1:12" ht="31.5" customHeight="1" x14ac:dyDescent="0.25">
      <c r="A18" s="38" t="s">
        <v>532</v>
      </c>
      <c r="B18" s="46" t="s">
        <v>533</v>
      </c>
      <c r="C18" s="55" t="s">
        <v>13</v>
      </c>
      <c r="D18" s="48" t="s">
        <v>1825</v>
      </c>
      <c r="E18" s="48">
        <v>76248</v>
      </c>
      <c r="F18" s="48" t="s">
        <v>2694</v>
      </c>
      <c r="G18" s="48" t="s">
        <v>2695</v>
      </c>
      <c r="H18" s="55" t="s">
        <v>2697</v>
      </c>
      <c r="I18" s="4">
        <v>232</v>
      </c>
      <c r="J18" s="22">
        <f>IFERROR(VLOOKUP(A18,'GS by School'!A:D,3,0),0)</f>
        <v>13</v>
      </c>
      <c r="K18" s="4">
        <f t="shared" si="0"/>
        <v>219</v>
      </c>
      <c r="L18" s="8">
        <f>IFERROR(I18/#REF!,0)</f>
        <v>0</v>
      </c>
    </row>
    <row r="19" spans="1:12" ht="31.5" customHeight="1" x14ac:dyDescent="0.25">
      <c r="A19" s="73" t="s">
        <v>1132</v>
      </c>
      <c r="B19" s="73" t="s">
        <v>1133</v>
      </c>
      <c r="C19" s="73" t="s">
        <v>13</v>
      </c>
      <c r="D19" s="73" t="s">
        <v>1828</v>
      </c>
      <c r="E19" s="73">
        <v>76034</v>
      </c>
      <c r="F19" s="73" t="s">
        <v>2694</v>
      </c>
      <c r="G19" s="73" t="s">
        <v>2695</v>
      </c>
      <c r="H19" s="73" t="s">
        <v>2697</v>
      </c>
      <c r="I19" s="73">
        <v>235</v>
      </c>
      <c r="J19" s="22">
        <f>IFERROR(VLOOKUP(A19,'GS by School'!A:D,3,0),0)</f>
        <v>37</v>
      </c>
      <c r="K19" s="4">
        <f t="shared" si="0"/>
        <v>198</v>
      </c>
      <c r="L19" s="8">
        <f>IFERROR(I19/#REF!,0)</f>
        <v>0</v>
      </c>
    </row>
    <row r="20" spans="1:12" ht="31.5" customHeight="1" x14ac:dyDescent="0.25">
      <c r="A20" s="38" t="s">
        <v>602</v>
      </c>
      <c r="B20" s="46" t="s">
        <v>603</v>
      </c>
      <c r="C20" s="55" t="s">
        <v>13</v>
      </c>
      <c r="D20" s="48" t="s">
        <v>1825</v>
      </c>
      <c r="E20" s="48">
        <v>76248</v>
      </c>
      <c r="F20" s="48" t="s">
        <v>2694</v>
      </c>
      <c r="G20" s="48" t="s">
        <v>2695</v>
      </c>
      <c r="H20" s="55" t="s">
        <v>2697</v>
      </c>
      <c r="I20" s="4">
        <v>336</v>
      </c>
      <c r="J20" s="22">
        <f>IFERROR(VLOOKUP(A20,'GS by School'!A:D,3,0),0)</f>
        <v>35</v>
      </c>
      <c r="K20" s="4">
        <f t="shared" si="0"/>
        <v>301</v>
      </c>
      <c r="L20" s="8">
        <f>IFERROR(I20/#REF!,0)</f>
        <v>0</v>
      </c>
    </row>
    <row r="21" spans="1:12" ht="31.5" customHeight="1" x14ac:dyDescent="0.25">
      <c r="A21" s="38" t="s">
        <v>1597</v>
      </c>
      <c r="B21" s="46" t="s">
        <v>1598</v>
      </c>
      <c r="C21" s="55" t="s">
        <v>13</v>
      </c>
      <c r="D21" s="48" t="s">
        <v>1825</v>
      </c>
      <c r="E21" s="48">
        <v>76248</v>
      </c>
      <c r="F21" s="48" t="s">
        <v>2694</v>
      </c>
      <c r="G21" s="48" t="s">
        <v>2695</v>
      </c>
      <c r="H21" s="55" t="s">
        <v>2697</v>
      </c>
      <c r="I21" s="4">
        <v>197</v>
      </c>
      <c r="J21" s="22">
        <f>IFERROR(VLOOKUP(A21,'GS by School'!A:D,3,0),0)</f>
        <v>40</v>
      </c>
      <c r="K21" s="4">
        <f t="shared" si="0"/>
        <v>157</v>
      </c>
      <c r="L21" s="8">
        <f>IFERROR(I21/#REF!,0)</f>
        <v>0</v>
      </c>
    </row>
    <row r="22" spans="1:12" ht="31.5" customHeight="1" x14ac:dyDescent="0.25">
      <c r="A22" s="38" t="s">
        <v>1140</v>
      </c>
      <c r="B22" s="46" t="s">
        <v>1141</v>
      </c>
      <c r="C22" s="55" t="s">
        <v>13</v>
      </c>
      <c r="D22" s="48" t="s">
        <v>1825</v>
      </c>
      <c r="E22" s="48">
        <v>76248</v>
      </c>
      <c r="F22" s="48" t="s">
        <v>2694</v>
      </c>
      <c r="G22" s="48" t="s">
        <v>2698</v>
      </c>
      <c r="H22" s="55" t="s">
        <v>2697</v>
      </c>
      <c r="I22" s="4">
        <v>248</v>
      </c>
      <c r="J22" s="22">
        <f>IFERROR(VLOOKUP(A22,'GS by School'!A:D,3,0),0)</f>
        <v>17</v>
      </c>
      <c r="K22" s="4">
        <f t="shared" si="0"/>
        <v>231</v>
      </c>
      <c r="L22" s="8">
        <f>IFERROR(I22/#REF!,0)</f>
        <v>0</v>
      </c>
    </row>
    <row r="23" spans="1:12" ht="31.5" customHeight="1" x14ac:dyDescent="0.25">
      <c r="D23" s="33"/>
    </row>
    <row r="24" spans="1:12" ht="31.5" customHeight="1" x14ac:dyDescent="0.25">
      <c r="D24" s="33"/>
    </row>
    <row r="25" spans="1:12" ht="31.5" customHeight="1" x14ac:dyDescent="0.25">
      <c r="D25" s="33"/>
    </row>
    <row r="26" spans="1:12" ht="31.5" customHeight="1" x14ac:dyDescent="0.25">
      <c r="D26" s="33"/>
    </row>
    <row r="27" spans="1:12" ht="31.5" customHeight="1" x14ac:dyDescent="0.25">
      <c r="D27" s="33"/>
    </row>
    <row r="28" spans="1:12" ht="31.5" customHeight="1" x14ac:dyDescent="0.25">
      <c r="D28" s="33"/>
    </row>
    <row r="29" spans="1:12" ht="31.5" customHeight="1" x14ac:dyDescent="0.25">
      <c r="D29" s="33"/>
    </row>
    <row r="30" spans="1:12" ht="31.5" customHeight="1" x14ac:dyDescent="0.25">
      <c r="D30" s="33"/>
    </row>
    <row r="31" spans="1:12" ht="31.5" customHeight="1" x14ac:dyDescent="0.25">
      <c r="D31" s="33"/>
    </row>
    <row r="32" spans="1:12" ht="31.5" customHeight="1" x14ac:dyDescent="0.25">
      <c r="D32" s="33"/>
    </row>
    <row r="33" spans="4:4" ht="31.5" customHeight="1" x14ac:dyDescent="0.25">
      <c r="D33" s="33"/>
    </row>
    <row r="34" spans="4:4" ht="31.5" customHeight="1" x14ac:dyDescent="0.25">
      <c r="D34" s="33"/>
    </row>
    <row r="35" spans="4:4" ht="31.5" customHeight="1" x14ac:dyDescent="0.25">
      <c r="D35" s="33"/>
    </row>
    <row r="36" spans="4:4" ht="31.5" customHeight="1" x14ac:dyDescent="0.25">
      <c r="D36" s="33"/>
    </row>
    <row r="37" spans="4:4" ht="31.5" customHeight="1" x14ac:dyDescent="0.25">
      <c r="D37" s="33"/>
    </row>
    <row r="38" spans="4:4" ht="31.5" customHeight="1" x14ac:dyDescent="0.25">
      <c r="D38" s="33"/>
    </row>
    <row r="39" spans="4:4" ht="31.5" customHeight="1" x14ac:dyDescent="0.25">
      <c r="D39" s="33"/>
    </row>
    <row r="40" spans="4:4" ht="31.5" customHeight="1" x14ac:dyDescent="0.25">
      <c r="D40" s="33"/>
    </row>
    <row r="41" spans="4:4" ht="31.5" customHeight="1" x14ac:dyDescent="0.25">
      <c r="D41" s="33"/>
    </row>
    <row r="42" spans="4:4" ht="31.5" customHeight="1" x14ac:dyDescent="0.25">
      <c r="D42" s="33"/>
    </row>
    <row r="43" spans="4:4" ht="31.5" customHeight="1" x14ac:dyDescent="0.25">
      <c r="D43" s="33"/>
    </row>
    <row r="44" spans="4:4" ht="31.5" customHeight="1" x14ac:dyDescent="0.25">
      <c r="D44" s="33"/>
    </row>
    <row r="45" spans="4:4" ht="31.5" customHeight="1" x14ac:dyDescent="0.25">
      <c r="D45" s="33"/>
    </row>
    <row r="46" spans="4:4" ht="31.5" customHeight="1" x14ac:dyDescent="0.25">
      <c r="D46" s="33"/>
    </row>
    <row r="47" spans="4:4" ht="31.5" customHeight="1" x14ac:dyDescent="0.25">
      <c r="D47" s="33"/>
    </row>
    <row r="48" spans="4:4" ht="31.5" customHeight="1" x14ac:dyDescent="0.25">
      <c r="D48" s="33"/>
    </row>
    <row r="49" spans="4:4" ht="31.5" customHeight="1" x14ac:dyDescent="0.25">
      <c r="D49" s="33"/>
    </row>
    <row r="50" spans="4:4" ht="31.5" customHeight="1" x14ac:dyDescent="0.25">
      <c r="D50" s="33"/>
    </row>
    <row r="51" spans="4:4" ht="31.5" customHeight="1" x14ac:dyDescent="0.25">
      <c r="D51" s="33"/>
    </row>
    <row r="52" spans="4:4" ht="31.5" customHeight="1" x14ac:dyDescent="0.25">
      <c r="D52" s="33"/>
    </row>
    <row r="53" spans="4:4" ht="31.5" customHeight="1" x14ac:dyDescent="0.25">
      <c r="D53" s="33"/>
    </row>
    <row r="54" spans="4:4" ht="31.5" customHeight="1" x14ac:dyDescent="0.25">
      <c r="D54" s="33"/>
    </row>
    <row r="55" spans="4:4" ht="31.5" customHeight="1" x14ac:dyDescent="0.25">
      <c r="D55" s="33"/>
    </row>
    <row r="56" spans="4:4" ht="31.5" customHeight="1" x14ac:dyDescent="0.25">
      <c r="D56" s="33"/>
    </row>
    <row r="57" spans="4:4" ht="31.5" customHeight="1" x14ac:dyDescent="0.25">
      <c r="D57" s="33"/>
    </row>
    <row r="58" spans="4:4" ht="46.9" customHeight="1" x14ac:dyDescent="0.25">
      <c r="D58" s="33"/>
    </row>
    <row r="59" spans="4:4" ht="46.9" customHeight="1" x14ac:dyDescent="0.25">
      <c r="D59" s="33"/>
    </row>
    <row r="60" spans="4:4" ht="46.9" customHeight="1" x14ac:dyDescent="0.25">
      <c r="D60" s="33"/>
    </row>
    <row r="61" spans="4:4" ht="46.9" customHeight="1" x14ac:dyDescent="0.25">
      <c r="D61" s="33"/>
    </row>
  </sheetData>
  <sortState xmlns:xlrd2="http://schemas.microsoft.com/office/spreadsheetml/2017/richdata2" ref="A14:R22">
    <sortCondition ref="B14:B22"/>
  </sortState>
  <mergeCells count="8">
    <mergeCell ref="N5:Q5"/>
    <mergeCell ref="N1:P1"/>
    <mergeCell ref="B12:H12"/>
    <mergeCell ref="B9:F9"/>
    <mergeCell ref="B1:F1"/>
    <mergeCell ref="B5:F5"/>
    <mergeCell ref="H1:L1"/>
    <mergeCell ref="H5:L5"/>
  </mergeCells>
  <conditionalFormatting sqref="L13">
    <cfRule type="cellIs" dxfId="3" priority="1" operator="greaterThan">
      <formula>0.08</formula>
    </cfRule>
  </conditionalFormatting>
  <pageMargins left="0.2" right="0.2" top="0.5" bottom="0.25" header="0.3" footer="0.3"/>
  <pageSetup orientation="landscape" r:id="rId1"/>
  <headerFooter>
    <oddHeader>&amp;C&amp;A</oddHeader>
  </headerFooter>
  <rowBreaks count="1" manualBreakCount="1">
    <brk id="11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8313D-8D26-4A71-BB29-349170299E9B}">
  <dimension ref="A1:Q63"/>
  <sheetViews>
    <sheetView topLeftCell="A12" workbookViewId="0">
      <selection activeCell="B402" sqref="B402"/>
    </sheetView>
  </sheetViews>
  <sheetFormatPr defaultColWidth="9.140625" defaultRowHeight="46.9" customHeight="1" x14ac:dyDescent="0.25"/>
  <cols>
    <col min="1" max="1" width="2.7109375" style="7" customWidth="1"/>
    <col min="2" max="2" width="19.42578125" style="7" customWidth="1"/>
    <col min="3" max="3" width="8.140625" style="7" customWidth="1"/>
    <col min="4" max="4" width="8.85546875" style="7" customWidth="1"/>
    <col min="5" max="5" width="6.85546875" style="7" customWidth="1"/>
    <col min="6" max="6" width="6.28515625" style="7" customWidth="1"/>
    <col min="7" max="7" width="8.7109375" style="7" customWidth="1"/>
    <col min="8" max="8" width="7.7109375" style="7" customWidth="1"/>
    <col min="9" max="9" width="7.5703125" style="7" customWidth="1"/>
    <col min="10" max="10" width="7.7109375" style="7" customWidth="1"/>
    <col min="11" max="11" width="9" style="7" customWidth="1"/>
    <col min="12" max="12" width="9.140625" style="7" customWidth="1"/>
    <col min="13" max="13" width="5.5703125" style="7" customWidth="1"/>
    <col min="14" max="14" width="8.28515625" style="7" customWidth="1"/>
    <col min="15" max="16" width="9.140625" style="7"/>
    <col min="17" max="17" width="11.5703125" style="7" bestFit="1" customWidth="1"/>
    <col min="18" max="16384" width="9.140625" style="7"/>
  </cols>
  <sheetData>
    <row r="1" spans="1:17" ht="23.45" customHeight="1" x14ac:dyDescent="0.3">
      <c r="B1" s="94" t="s">
        <v>2063</v>
      </c>
      <c r="C1" s="95"/>
      <c r="D1" s="95"/>
      <c r="E1" s="95"/>
      <c r="F1" s="95"/>
      <c r="H1" s="94" t="s">
        <v>23</v>
      </c>
      <c r="I1" s="95"/>
      <c r="J1" s="95"/>
      <c r="K1" s="95"/>
      <c r="L1" s="95"/>
      <c r="N1" s="99" t="s">
        <v>1783</v>
      </c>
      <c r="O1" s="99"/>
      <c r="P1" s="99"/>
      <c r="Q1" s="7" t="s">
        <v>45</v>
      </c>
    </row>
    <row r="2" spans="1:17" ht="57.75" customHeight="1" x14ac:dyDescent="0.25">
      <c r="B2" s="2" t="str">
        <f>Summary!Y1</f>
        <v>2025 Members as of 4/18/2025</v>
      </c>
      <c r="C2" s="1" t="s">
        <v>0</v>
      </c>
      <c r="D2" s="1" t="s">
        <v>2026</v>
      </c>
      <c r="E2" s="10" t="s">
        <v>27</v>
      </c>
      <c r="F2" s="81" t="s">
        <v>2061</v>
      </c>
      <c r="H2" s="2" t="str">
        <f>B2</f>
        <v>2025 Members as of 4/18/2025</v>
      </c>
      <c r="I2" s="1" t="s">
        <v>0</v>
      </c>
      <c r="J2" s="1" t="str">
        <f>D2</f>
        <v>2025 Goal</v>
      </c>
      <c r="K2" s="10" t="s">
        <v>27</v>
      </c>
      <c r="L2" s="81" t="s">
        <v>2061</v>
      </c>
      <c r="N2" s="16" t="s">
        <v>1781</v>
      </c>
      <c r="O2" s="16" t="s">
        <v>1780</v>
      </c>
      <c r="P2" s="16" t="s">
        <v>27</v>
      </c>
      <c r="Q2" s="81" t="s">
        <v>2061</v>
      </c>
    </row>
    <row r="3" spans="1:17" ht="19.149999999999999" customHeight="1" x14ac:dyDescent="0.25">
      <c r="B3" s="4">
        <f>SUMIFS('2025 Girls'!D:D,'2025 Girls'!$A:$A,$Q$1)</f>
        <v>184</v>
      </c>
      <c r="C3" s="4">
        <f>VLOOKUP($Q$1,'2025 Girls'!A:G,6,0)</f>
        <v>105</v>
      </c>
      <c r="D3" s="4">
        <v>150</v>
      </c>
      <c r="E3" s="4">
        <f>D3-B3</f>
        <v>-34</v>
      </c>
      <c r="F3" s="8">
        <f>B3/D3</f>
        <v>1.2266666666666666</v>
      </c>
      <c r="H3" s="4">
        <f>SUMIFS('2025 Girls'!E:E,'2025 Girls'!$A:$A,$Q$1)</f>
        <v>209</v>
      </c>
      <c r="I3" s="4">
        <f>VLOOKUP($Q$1,'2025 Girls'!A:G,7,0)</f>
        <v>202</v>
      </c>
      <c r="J3" s="4">
        <v>252</v>
      </c>
      <c r="K3" s="4">
        <f>J3-H3</f>
        <v>43</v>
      </c>
      <c r="L3" s="84">
        <f>H3/J3</f>
        <v>0.82936507936507942</v>
      </c>
      <c r="N3" s="21">
        <f>B3+H3</f>
        <v>393</v>
      </c>
      <c r="O3" s="21">
        <f>D3+J3</f>
        <v>402</v>
      </c>
      <c r="P3" s="21">
        <f>O3-N3</f>
        <v>9</v>
      </c>
      <c r="Q3" s="8">
        <f>N3/O3</f>
        <v>0.97761194029850751</v>
      </c>
    </row>
    <row r="4" spans="1:17" ht="9.6" customHeight="1" x14ac:dyDescent="0.25"/>
    <row r="5" spans="1:17" ht="46.9" customHeight="1" x14ac:dyDescent="0.3">
      <c r="B5" s="94" t="s">
        <v>2062</v>
      </c>
      <c r="C5" s="95"/>
      <c r="D5" s="95"/>
      <c r="E5" s="95"/>
      <c r="F5" s="95"/>
      <c r="H5" s="94" t="s">
        <v>22</v>
      </c>
      <c r="I5" s="95"/>
      <c r="J5" s="95"/>
      <c r="K5" s="95"/>
      <c r="L5" s="95"/>
      <c r="M5" s="83"/>
      <c r="N5" s="99" t="s">
        <v>1784</v>
      </c>
      <c r="O5" s="99"/>
      <c r="P5" s="99"/>
      <c r="Q5" s="99"/>
    </row>
    <row r="6" spans="1:17" ht="64.900000000000006" customHeight="1" x14ac:dyDescent="0.25">
      <c r="B6" s="14" t="str">
        <f>B2</f>
        <v>2025 Members as of 4/18/2025</v>
      </c>
      <c r="C6" s="6" t="s">
        <v>0</v>
      </c>
      <c r="D6" s="6" t="str">
        <f>D2</f>
        <v>2025 Goal</v>
      </c>
      <c r="E6" s="10" t="s">
        <v>27</v>
      </c>
      <c r="F6" s="81" t="s">
        <v>2061</v>
      </c>
      <c r="H6" s="15" t="str">
        <f>B6</f>
        <v>2025 Members as of 4/18/2025</v>
      </c>
      <c r="I6" s="6" t="s">
        <v>20</v>
      </c>
      <c r="J6" s="6" t="str">
        <f>D2</f>
        <v>2025 Goal</v>
      </c>
      <c r="K6" s="10" t="s">
        <v>27</v>
      </c>
      <c r="L6" s="81" t="s">
        <v>2061</v>
      </c>
      <c r="N6" s="16" t="s">
        <v>1781</v>
      </c>
      <c r="O6" s="16" t="s">
        <v>1782</v>
      </c>
      <c r="P6" s="16" t="s">
        <v>27</v>
      </c>
      <c r="Q6" s="81" t="s">
        <v>2061</v>
      </c>
    </row>
    <row r="7" spans="1:17" ht="24.6" customHeight="1" x14ac:dyDescent="0.25">
      <c r="B7" s="4">
        <f>SUMIFS('2025 Adults'!D:D,'2025 Adults'!$A:$A,$Q$1)</f>
        <v>106</v>
      </c>
      <c r="C7" s="21">
        <f>VLOOKUP($Q$1,'2025 Adults'!A:G,6,0)</f>
        <v>89</v>
      </c>
      <c r="D7" s="21">
        <v>120</v>
      </c>
      <c r="E7" s="21">
        <f>D7-B7</f>
        <v>14</v>
      </c>
      <c r="F7" s="8">
        <f>B7/D7</f>
        <v>0.8833333333333333</v>
      </c>
      <c r="H7" s="4">
        <f>SUMIFS('2025 Adults'!E:E,'2025 Adults'!$A:$A,$Q$1)</f>
        <v>197</v>
      </c>
      <c r="I7" s="21">
        <f>VLOOKUP($Q$1,'2025 Adults'!A:G,7,0)</f>
        <v>189</v>
      </c>
      <c r="J7" s="21">
        <v>198</v>
      </c>
      <c r="K7" s="21">
        <f>J7-H7</f>
        <v>1</v>
      </c>
      <c r="L7" s="8">
        <f>H7/J7</f>
        <v>0.99494949494949492</v>
      </c>
      <c r="N7" s="21">
        <f>B7+H7</f>
        <v>303</v>
      </c>
      <c r="O7" s="21">
        <f>D7+J7</f>
        <v>318</v>
      </c>
      <c r="P7" s="21">
        <f>O7-N7</f>
        <v>15</v>
      </c>
      <c r="Q7" s="85">
        <f>N7/O7</f>
        <v>0.95283018867924529</v>
      </c>
    </row>
    <row r="8" spans="1:17" ht="13.15" customHeight="1" x14ac:dyDescent="0.25"/>
    <row r="9" spans="1:17" ht="46.9" customHeight="1" x14ac:dyDescent="0.3">
      <c r="B9" s="98" t="s">
        <v>28</v>
      </c>
      <c r="C9" s="93"/>
      <c r="D9" s="93"/>
      <c r="E9" s="93"/>
      <c r="F9" s="93"/>
    </row>
    <row r="10" spans="1:17" ht="46.9" customHeight="1" x14ac:dyDescent="0.25">
      <c r="B10" s="9" t="s">
        <v>21</v>
      </c>
      <c r="C10" s="3" t="s">
        <v>29</v>
      </c>
      <c r="D10" s="10" t="s">
        <v>27</v>
      </c>
      <c r="E10" s="81" t="s">
        <v>2061</v>
      </c>
    </row>
    <row r="11" spans="1:17" ht="18" customHeight="1" x14ac:dyDescent="0.25">
      <c r="B11" s="4">
        <f>COUNTIF('2025 New Troops'!A:A,$Q$1)</f>
        <v>5</v>
      </c>
      <c r="C11" s="5">
        <v>19</v>
      </c>
      <c r="D11" s="4">
        <f>C11-B11</f>
        <v>14</v>
      </c>
      <c r="E11" s="84">
        <f>B11/C11</f>
        <v>0.26315789473684209</v>
      </c>
    </row>
    <row r="12" spans="1:17" ht="46.9" customHeight="1" x14ac:dyDescent="0.35">
      <c r="B12" s="97" t="s">
        <v>25</v>
      </c>
      <c r="C12" s="97"/>
      <c r="D12" s="97"/>
      <c r="E12" s="97"/>
      <c r="F12" s="97"/>
      <c r="G12" s="97"/>
      <c r="H12" s="97"/>
    </row>
    <row r="13" spans="1:17" ht="31.5" customHeight="1" x14ac:dyDescent="0.25">
      <c r="A13" s="4" t="s">
        <v>152</v>
      </c>
      <c r="B13" s="40" t="s">
        <v>2</v>
      </c>
      <c r="C13" s="40" t="s">
        <v>3</v>
      </c>
      <c r="D13" s="41" t="s">
        <v>5</v>
      </c>
      <c r="E13" s="42" t="s">
        <v>2692</v>
      </c>
      <c r="F13" s="42" t="s">
        <v>2691</v>
      </c>
      <c r="G13" s="43" t="s">
        <v>2689</v>
      </c>
      <c r="H13" s="43" t="s">
        <v>2693</v>
      </c>
      <c r="I13" s="43" t="s">
        <v>2690</v>
      </c>
      <c r="J13" s="72" t="str">
        <f>Summary!Y1</f>
        <v>2025 Members as of 4/18/2025</v>
      </c>
      <c r="K13" s="44" t="s">
        <v>9</v>
      </c>
      <c r="L13" s="45" t="s">
        <v>10</v>
      </c>
    </row>
    <row r="14" spans="1:17" ht="31.5" customHeight="1" x14ac:dyDescent="0.25">
      <c r="A14" s="38" t="s">
        <v>1326</v>
      </c>
      <c r="B14" s="46" t="s">
        <v>2390</v>
      </c>
      <c r="C14" s="55" t="s">
        <v>13</v>
      </c>
      <c r="D14" s="48" t="s">
        <v>1859</v>
      </c>
      <c r="E14" s="48">
        <v>76058</v>
      </c>
      <c r="F14" s="48" t="s">
        <v>2838</v>
      </c>
      <c r="G14" s="48" t="s">
        <v>2695</v>
      </c>
      <c r="H14" s="48" t="s">
        <v>2696</v>
      </c>
      <c r="I14" s="4">
        <v>294</v>
      </c>
      <c r="J14" s="22">
        <f>IFERROR(VLOOKUP(A14,'GS by School'!A:D,3,0),0)</f>
        <v>13</v>
      </c>
      <c r="K14" s="4">
        <f t="shared" ref="K14:K58" si="0">I14-J14</f>
        <v>281</v>
      </c>
      <c r="L14" s="8">
        <f>IFERROR(I14/#REF!,0)</f>
        <v>0</v>
      </c>
    </row>
    <row r="15" spans="1:17" ht="31.5" customHeight="1" x14ac:dyDescent="0.25">
      <c r="A15" s="38" t="s">
        <v>178</v>
      </c>
      <c r="B15" s="46" t="s">
        <v>179</v>
      </c>
      <c r="C15" s="55" t="s">
        <v>13</v>
      </c>
      <c r="D15" s="48" t="s">
        <v>1860</v>
      </c>
      <c r="E15" s="48">
        <v>76621</v>
      </c>
      <c r="F15" s="48" t="s">
        <v>2839</v>
      </c>
      <c r="G15" s="48" t="s">
        <v>2695</v>
      </c>
      <c r="H15" s="48" t="s">
        <v>2710</v>
      </c>
      <c r="I15" s="4">
        <v>131</v>
      </c>
      <c r="J15" s="22">
        <f>IFERROR(VLOOKUP(A15,'GS by School'!A:D,3,0),0)</f>
        <v>0</v>
      </c>
      <c r="K15" s="4">
        <f t="shared" si="0"/>
        <v>131</v>
      </c>
      <c r="L15" s="8">
        <f>IFERROR(I15/#REF!,0)</f>
        <v>0</v>
      </c>
    </row>
    <row r="16" spans="1:17" ht="31.5" customHeight="1" x14ac:dyDescent="0.25">
      <c r="A16" s="38" t="s">
        <v>1681</v>
      </c>
      <c r="B16" s="46" t="s">
        <v>1682</v>
      </c>
      <c r="C16" s="55" t="s">
        <v>13</v>
      </c>
      <c r="D16" s="48" t="s">
        <v>1863</v>
      </c>
      <c r="E16" s="48">
        <v>76028</v>
      </c>
      <c r="F16" s="48" t="s">
        <v>2840</v>
      </c>
      <c r="G16" s="48" t="s">
        <v>2698</v>
      </c>
      <c r="H16" s="48" t="s">
        <v>2696</v>
      </c>
      <c r="I16" s="4">
        <v>362</v>
      </c>
      <c r="J16" s="22">
        <f>IFERROR(VLOOKUP(A16,'GS by School'!A:D,3,0),0)</f>
        <v>30</v>
      </c>
      <c r="K16" s="4">
        <f t="shared" si="0"/>
        <v>332</v>
      </c>
      <c r="L16" s="8">
        <f>IFERROR(I16/#REF!,0)</f>
        <v>0</v>
      </c>
    </row>
    <row r="17" spans="1:12" ht="31.5" customHeight="1" x14ac:dyDescent="0.25">
      <c r="A17" s="38" t="s">
        <v>273</v>
      </c>
      <c r="B17" s="46" t="s">
        <v>274</v>
      </c>
      <c r="C17" s="55" t="s">
        <v>13</v>
      </c>
      <c r="D17" s="48" t="s">
        <v>1861</v>
      </c>
      <c r="E17" s="48">
        <v>76031</v>
      </c>
      <c r="F17" s="48" t="s">
        <v>2841</v>
      </c>
      <c r="G17" s="48" t="s">
        <v>2695</v>
      </c>
      <c r="H17" s="48" t="s">
        <v>2696</v>
      </c>
      <c r="I17" s="4">
        <v>218</v>
      </c>
      <c r="J17" s="22">
        <f>IFERROR(VLOOKUP(A17,'GS by School'!A:D,3,0),0)</f>
        <v>3</v>
      </c>
      <c r="K17" s="4">
        <f t="shared" si="0"/>
        <v>215</v>
      </c>
      <c r="L17" s="8">
        <f>IFERROR(I17/#REF!,0)</f>
        <v>0</v>
      </c>
    </row>
    <row r="18" spans="1:12" ht="31.5" customHeight="1" x14ac:dyDescent="0.25">
      <c r="A18" s="38" t="s">
        <v>539</v>
      </c>
      <c r="B18" s="46" t="s">
        <v>540</v>
      </c>
      <c r="C18" s="55" t="s">
        <v>13</v>
      </c>
      <c r="D18" s="48" t="s">
        <v>1862</v>
      </c>
      <c r="E18" s="48">
        <v>76009</v>
      </c>
      <c r="F18" s="48" t="s">
        <v>2842</v>
      </c>
      <c r="G18" s="48" t="s">
        <v>2695</v>
      </c>
      <c r="H18" s="48" t="s">
        <v>2767</v>
      </c>
      <c r="I18" s="4">
        <v>141</v>
      </c>
      <c r="J18" s="22">
        <f>IFERROR(VLOOKUP(A18,'GS by School'!A:D,3,0),0)</f>
        <v>5</v>
      </c>
      <c r="K18" s="4">
        <f t="shared" si="0"/>
        <v>136</v>
      </c>
      <c r="L18" s="8">
        <f>IFERROR(I18/#REF!,0)</f>
        <v>0</v>
      </c>
    </row>
    <row r="19" spans="1:12" ht="31.5" customHeight="1" x14ac:dyDescent="0.25">
      <c r="A19" s="38" t="s">
        <v>541</v>
      </c>
      <c r="B19" s="46" t="s">
        <v>542</v>
      </c>
      <c r="C19" s="55" t="s">
        <v>13</v>
      </c>
      <c r="D19" s="48" t="s">
        <v>1862</v>
      </c>
      <c r="E19" s="48">
        <v>76009</v>
      </c>
      <c r="F19" s="48" t="s">
        <v>2842</v>
      </c>
      <c r="G19" s="48" t="s">
        <v>2695</v>
      </c>
      <c r="H19" s="48" t="s">
        <v>2767</v>
      </c>
      <c r="I19" s="4">
        <v>159</v>
      </c>
      <c r="J19" s="22">
        <f>IFERROR(VLOOKUP(A19,'GS by School'!A:D,3,0),0)</f>
        <v>4</v>
      </c>
      <c r="K19" s="4">
        <f t="shared" si="0"/>
        <v>155</v>
      </c>
      <c r="L19" s="8">
        <f>IFERROR(I19/#REF!,0)</f>
        <v>0</v>
      </c>
    </row>
    <row r="20" spans="1:12" ht="31.5" customHeight="1" x14ac:dyDescent="0.25">
      <c r="A20" s="38" t="s">
        <v>543</v>
      </c>
      <c r="B20" s="46" t="s">
        <v>544</v>
      </c>
      <c r="C20" s="55" t="s">
        <v>13</v>
      </c>
      <c r="D20" s="48" t="s">
        <v>2843</v>
      </c>
      <c r="E20" s="48">
        <v>76009</v>
      </c>
      <c r="F20" s="48" t="s">
        <v>2842</v>
      </c>
      <c r="G20" s="48" t="s">
        <v>2768</v>
      </c>
      <c r="H20" s="48" t="s">
        <v>2696</v>
      </c>
      <c r="I20" s="4">
        <v>380</v>
      </c>
      <c r="J20" s="22">
        <f>IFERROR(VLOOKUP(A20,'GS by School'!A:D,3,0),0)</f>
        <v>13</v>
      </c>
      <c r="K20" s="4">
        <f t="shared" si="0"/>
        <v>367</v>
      </c>
      <c r="L20" s="8">
        <f>IFERROR(I20/#REF!,0)</f>
        <v>0</v>
      </c>
    </row>
    <row r="21" spans="1:12" ht="31.5" customHeight="1" x14ac:dyDescent="0.25">
      <c r="A21" s="38" t="s">
        <v>606</v>
      </c>
      <c r="B21" s="46" t="s">
        <v>607</v>
      </c>
      <c r="C21" s="55" t="s">
        <v>13</v>
      </c>
      <c r="D21" s="48" t="s">
        <v>1863</v>
      </c>
      <c r="E21" s="48">
        <v>76028</v>
      </c>
      <c r="F21" s="48" t="s">
        <v>2840</v>
      </c>
      <c r="G21" s="48" t="s">
        <v>2695</v>
      </c>
      <c r="H21" s="48" t="s">
        <v>2696</v>
      </c>
      <c r="I21" s="4">
        <v>313</v>
      </c>
      <c r="J21" s="22">
        <f>IFERROR(VLOOKUP(A21,'GS by School'!A:D,3,0),0)</f>
        <v>4</v>
      </c>
      <c r="K21" s="4">
        <f t="shared" si="0"/>
        <v>309</v>
      </c>
      <c r="L21" s="8">
        <f>IFERROR(I21/#REF!,0)</f>
        <v>0</v>
      </c>
    </row>
    <row r="22" spans="1:12" ht="31.5" customHeight="1" x14ac:dyDescent="0.25">
      <c r="A22" s="38" t="s">
        <v>665</v>
      </c>
      <c r="B22" s="46" t="s">
        <v>666</v>
      </c>
      <c r="C22" s="55" t="s">
        <v>13</v>
      </c>
      <c r="D22" s="48" t="s">
        <v>1864</v>
      </c>
      <c r="E22" s="48">
        <v>76622</v>
      </c>
      <c r="F22" s="48" t="s">
        <v>2844</v>
      </c>
      <c r="G22" s="48" t="s">
        <v>2695</v>
      </c>
      <c r="H22" s="48" t="s">
        <v>2710</v>
      </c>
      <c r="I22" s="4">
        <v>167</v>
      </c>
      <c r="J22" s="22">
        <f>IFERROR(VLOOKUP(A22,'GS by School'!A:D,3,0),0)</f>
        <v>8</v>
      </c>
      <c r="K22" s="4">
        <f t="shared" si="0"/>
        <v>159</v>
      </c>
      <c r="L22" s="8">
        <f>IFERROR(I22/#REF!,0)</f>
        <v>0</v>
      </c>
    </row>
    <row r="23" spans="1:12" ht="31.5" customHeight="1" x14ac:dyDescent="0.25">
      <c r="A23" s="38" t="s">
        <v>2584</v>
      </c>
      <c r="B23" s="46" t="s">
        <v>2585</v>
      </c>
      <c r="C23" s="55" t="s">
        <v>13</v>
      </c>
      <c r="D23" s="48" t="s">
        <v>2845</v>
      </c>
      <c r="E23" s="48">
        <v>76627</v>
      </c>
      <c r="F23" s="48" t="s">
        <v>2846</v>
      </c>
      <c r="G23" s="48" t="s">
        <v>2695</v>
      </c>
      <c r="H23" s="48" t="s">
        <v>2710</v>
      </c>
      <c r="I23" s="4">
        <v>171</v>
      </c>
      <c r="J23" s="22">
        <f>IFERROR(VLOOKUP(A23,'GS by School'!A:D,3,0),0)</f>
        <v>3</v>
      </c>
      <c r="K23" s="4">
        <f t="shared" si="0"/>
        <v>168</v>
      </c>
      <c r="L23" s="8">
        <f>IFERROR(I23/#REF!,0)</f>
        <v>0</v>
      </c>
    </row>
    <row r="24" spans="1:12" ht="31.5" customHeight="1" x14ac:dyDescent="0.25">
      <c r="A24" s="38" t="s">
        <v>225</v>
      </c>
      <c r="B24" s="46" t="s">
        <v>226</v>
      </c>
      <c r="C24" s="55" t="s">
        <v>13</v>
      </c>
      <c r="D24" s="48" t="s">
        <v>2847</v>
      </c>
      <c r="E24" s="48">
        <v>76631</v>
      </c>
      <c r="F24" s="48" t="s">
        <v>2848</v>
      </c>
      <c r="G24" s="48" t="s">
        <v>2695</v>
      </c>
      <c r="H24" s="48" t="s">
        <v>2710</v>
      </c>
      <c r="I24" s="4">
        <v>87</v>
      </c>
      <c r="J24" s="22">
        <f>IFERROR(VLOOKUP(A24,'GS by School'!A:D,3,0),0)</f>
        <v>4</v>
      </c>
      <c r="K24" s="4">
        <f t="shared" si="0"/>
        <v>83</v>
      </c>
      <c r="L24" s="8">
        <f>IFERROR(I24/#REF!,0)</f>
        <v>0</v>
      </c>
    </row>
    <row r="25" spans="1:12" ht="31.5" customHeight="1" x14ac:dyDescent="0.25">
      <c r="A25" s="4" t="s">
        <v>1160</v>
      </c>
      <c r="B25" s="4" t="s">
        <v>1161</v>
      </c>
      <c r="C25" s="56" t="s">
        <v>13</v>
      </c>
      <c r="D25" s="56" t="s">
        <v>1859</v>
      </c>
      <c r="E25" s="56">
        <v>76058</v>
      </c>
      <c r="F25" s="56" t="s">
        <v>2838</v>
      </c>
      <c r="G25" s="56" t="s">
        <v>2695</v>
      </c>
      <c r="H25" s="56" t="s">
        <v>2696</v>
      </c>
      <c r="I25" s="4">
        <v>273</v>
      </c>
      <c r="J25" s="22">
        <f>IFERROR(VLOOKUP(A25,'GS by School'!A:D,3,0),0)</f>
        <v>7</v>
      </c>
      <c r="K25" s="4">
        <f t="shared" si="0"/>
        <v>266</v>
      </c>
      <c r="L25" s="8">
        <f>IFERROR(I25/#REF!,0)</f>
        <v>0</v>
      </c>
    </row>
    <row r="26" spans="1:12" ht="31.5" customHeight="1" x14ac:dyDescent="0.25">
      <c r="A26" s="4" t="s">
        <v>203</v>
      </c>
      <c r="B26" s="4" t="s">
        <v>2105</v>
      </c>
      <c r="C26" s="56" t="s">
        <v>13</v>
      </c>
      <c r="D26" s="56" t="s">
        <v>1861</v>
      </c>
      <c r="E26" s="56">
        <v>76033</v>
      </c>
      <c r="F26" s="56" t="s">
        <v>2841</v>
      </c>
      <c r="G26" s="56" t="s">
        <v>2695</v>
      </c>
      <c r="H26" s="56" t="s">
        <v>2696</v>
      </c>
      <c r="I26" s="4">
        <v>244</v>
      </c>
      <c r="J26" s="22">
        <f>IFERROR(VLOOKUP(A26,'GS by School'!A:D,3,0),0)</f>
        <v>2</v>
      </c>
      <c r="K26" s="4">
        <f t="shared" si="0"/>
        <v>242</v>
      </c>
      <c r="L26" s="8">
        <f>IFERROR(I26/#REF!,0)</f>
        <v>0</v>
      </c>
    </row>
    <row r="27" spans="1:12" ht="31.5" customHeight="1" x14ac:dyDescent="0.25">
      <c r="A27" s="4" t="s">
        <v>1441</v>
      </c>
      <c r="B27" s="4" t="s">
        <v>2043</v>
      </c>
      <c r="C27" s="56" t="s">
        <v>13</v>
      </c>
      <c r="D27" s="56" t="s">
        <v>1861</v>
      </c>
      <c r="E27" s="56">
        <v>76033</v>
      </c>
      <c r="F27" s="56" t="s">
        <v>2841</v>
      </c>
      <c r="G27" s="56" t="s">
        <v>2695</v>
      </c>
      <c r="H27" s="56" t="s">
        <v>2696</v>
      </c>
      <c r="I27" s="4">
        <v>302</v>
      </c>
      <c r="J27" s="22">
        <f>IFERROR(VLOOKUP(A27,'GS by School'!A:D,3,0),0)</f>
        <v>2</v>
      </c>
      <c r="K27" s="4">
        <f t="shared" si="0"/>
        <v>300</v>
      </c>
      <c r="L27" s="8">
        <f>IFERROR(I27/#REF!,0)</f>
        <v>0</v>
      </c>
    </row>
    <row r="28" spans="1:12" ht="31.5" customHeight="1" x14ac:dyDescent="0.25">
      <c r="A28" s="4" t="s">
        <v>1474</v>
      </c>
      <c r="B28" s="4" t="s">
        <v>1475</v>
      </c>
      <c r="C28" s="56" t="s">
        <v>13</v>
      </c>
      <c r="D28" s="56" t="s">
        <v>1865</v>
      </c>
      <c r="E28" s="56">
        <v>76636</v>
      </c>
      <c r="F28" s="56" t="s">
        <v>2849</v>
      </c>
      <c r="G28" s="56" t="s">
        <v>2695</v>
      </c>
      <c r="H28" s="56" t="s">
        <v>2710</v>
      </c>
      <c r="I28" s="4">
        <v>153</v>
      </c>
      <c r="J28" s="22">
        <f>IFERROR(VLOOKUP(A28,'GS by School'!A:D,3,0),0)</f>
        <v>3</v>
      </c>
      <c r="K28" s="4">
        <f t="shared" si="0"/>
        <v>150</v>
      </c>
      <c r="L28" s="8">
        <f>IFERROR(I28/#REF!,0)</f>
        <v>0</v>
      </c>
    </row>
    <row r="29" spans="1:12" ht="31.5" customHeight="1" x14ac:dyDescent="0.25">
      <c r="A29" s="4" t="s">
        <v>1150</v>
      </c>
      <c r="B29" s="4" t="s">
        <v>1151</v>
      </c>
      <c r="C29" s="56" t="s">
        <v>13</v>
      </c>
      <c r="D29" s="56" t="s">
        <v>1863</v>
      </c>
      <c r="E29" s="56">
        <v>76028</v>
      </c>
      <c r="F29" s="56" t="s">
        <v>2840</v>
      </c>
      <c r="G29" s="56" t="s">
        <v>2695</v>
      </c>
      <c r="H29" s="56" t="s">
        <v>2696</v>
      </c>
      <c r="I29" s="4">
        <v>281</v>
      </c>
      <c r="J29" s="22">
        <f>IFERROR(VLOOKUP(A29,'GS by School'!A:D,3,0),0)</f>
        <v>13</v>
      </c>
      <c r="K29" s="4">
        <f t="shared" si="0"/>
        <v>268</v>
      </c>
      <c r="L29" s="8">
        <f>IFERROR(I29/#REF!,0)</f>
        <v>0</v>
      </c>
    </row>
    <row r="30" spans="1:12" ht="31.5" customHeight="1" x14ac:dyDescent="0.25">
      <c r="A30" s="4" t="s">
        <v>830</v>
      </c>
      <c r="B30" s="4" t="s">
        <v>2273</v>
      </c>
      <c r="C30" s="56" t="s">
        <v>13</v>
      </c>
      <c r="D30" s="56" t="s">
        <v>1861</v>
      </c>
      <c r="E30" s="56">
        <v>76033</v>
      </c>
      <c r="F30" s="56" t="s">
        <v>2841</v>
      </c>
      <c r="G30" s="56" t="s">
        <v>2695</v>
      </c>
      <c r="H30" s="56" t="s">
        <v>2696</v>
      </c>
      <c r="I30" s="4">
        <v>260</v>
      </c>
      <c r="J30" s="22">
        <f>IFERROR(VLOOKUP(A30,'GS by School'!A:D,3,0),0)</f>
        <v>4</v>
      </c>
      <c r="K30" s="4">
        <f t="shared" si="0"/>
        <v>256</v>
      </c>
      <c r="L30" s="8">
        <f>IFERROR(I30/#REF!,0)</f>
        <v>0</v>
      </c>
    </row>
    <row r="31" spans="1:12" ht="31.5" customHeight="1" x14ac:dyDescent="0.25">
      <c r="A31" s="4" t="s">
        <v>557</v>
      </c>
      <c r="B31" s="4" t="s">
        <v>558</v>
      </c>
      <c r="C31" s="56" t="s">
        <v>13</v>
      </c>
      <c r="D31" s="56" t="s">
        <v>1868</v>
      </c>
      <c r="E31" s="56">
        <v>76050</v>
      </c>
      <c r="F31" s="56" t="s">
        <v>2850</v>
      </c>
      <c r="G31" s="56" t="s">
        <v>2695</v>
      </c>
      <c r="H31" s="56" t="s">
        <v>2696</v>
      </c>
      <c r="I31" s="4">
        <v>286</v>
      </c>
      <c r="J31" s="22">
        <f>IFERROR(VLOOKUP(A31,'GS by School'!A:D,3,0),0)</f>
        <v>1</v>
      </c>
      <c r="K31" s="4">
        <f t="shared" si="0"/>
        <v>285</v>
      </c>
      <c r="L31" s="8">
        <f>IFERROR(I31/#REF!,0)</f>
        <v>0</v>
      </c>
    </row>
    <row r="32" spans="1:12" ht="31.5" customHeight="1" x14ac:dyDescent="0.25">
      <c r="A32" s="4" t="s">
        <v>482</v>
      </c>
      <c r="B32" s="4" t="s">
        <v>2593</v>
      </c>
      <c r="C32" s="56" t="s">
        <v>13</v>
      </c>
      <c r="D32" s="56" t="s">
        <v>1859</v>
      </c>
      <c r="E32" s="56">
        <v>76058</v>
      </c>
      <c r="F32" s="56" t="s">
        <v>2838</v>
      </c>
      <c r="G32" s="56" t="s">
        <v>2695</v>
      </c>
      <c r="H32" s="56" t="s">
        <v>2696</v>
      </c>
      <c r="I32" s="4">
        <v>209</v>
      </c>
      <c r="J32" s="22">
        <f>IFERROR(VLOOKUP(A32,'GS by School'!A:D,3,0),0)</f>
        <v>5</v>
      </c>
      <c r="K32" s="4">
        <f t="shared" si="0"/>
        <v>204</v>
      </c>
      <c r="L32" s="8">
        <f>IFERROR(I32/#REF!,0)</f>
        <v>0</v>
      </c>
    </row>
    <row r="33" spans="1:12" ht="31.5" customHeight="1" x14ac:dyDescent="0.25">
      <c r="A33" s="4" t="s">
        <v>2851</v>
      </c>
      <c r="B33" s="4" t="s">
        <v>2852</v>
      </c>
      <c r="C33" s="56" t="s">
        <v>13</v>
      </c>
      <c r="D33" s="56" t="s">
        <v>1866</v>
      </c>
      <c r="E33" s="56">
        <v>76645</v>
      </c>
      <c r="F33" s="56" t="s">
        <v>2853</v>
      </c>
      <c r="G33" s="56" t="s">
        <v>2695</v>
      </c>
      <c r="H33" s="56" t="s">
        <v>2768</v>
      </c>
      <c r="I33" s="4">
        <v>347</v>
      </c>
      <c r="J33" s="22">
        <f>IFERROR(VLOOKUP(A33,'GS by School'!A:D,3,0),0)</f>
        <v>1</v>
      </c>
      <c r="K33" s="4">
        <f t="shared" si="0"/>
        <v>346</v>
      </c>
      <c r="L33" s="8">
        <f>IFERROR(I33/#REF!,0)</f>
        <v>0</v>
      </c>
    </row>
    <row r="34" spans="1:12" ht="31.5" customHeight="1" x14ac:dyDescent="0.25">
      <c r="A34" s="4" t="s">
        <v>1325</v>
      </c>
      <c r="B34" s="4" t="s">
        <v>2854</v>
      </c>
      <c r="C34" s="56" t="s">
        <v>13</v>
      </c>
      <c r="D34" s="56" t="s">
        <v>2855</v>
      </c>
      <c r="E34" s="56">
        <v>76648</v>
      </c>
      <c r="F34" s="56" t="s">
        <v>2856</v>
      </c>
      <c r="G34" s="56" t="s">
        <v>2695</v>
      </c>
      <c r="H34" s="56" t="s">
        <v>2696</v>
      </c>
      <c r="I34" s="4">
        <v>99</v>
      </c>
      <c r="J34" s="22">
        <f>IFERROR(VLOOKUP(A34,'GS by School'!A:D,3,0),0)</f>
        <v>0</v>
      </c>
      <c r="K34" s="4">
        <f t="shared" si="0"/>
        <v>99</v>
      </c>
      <c r="L34" s="8">
        <f>IFERROR(I34/#REF!,0)</f>
        <v>0</v>
      </c>
    </row>
    <row r="35" spans="1:12" ht="31.5" customHeight="1" x14ac:dyDescent="0.25">
      <c r="A35" s="4" t="s">
        <v>248</v>
      </c>
      <c r="B35" s="4" t="s">
        <v>2186</v>
      </c>
      <c r="C35" s="56" t="s">
        <v>13</v>
      </c>
      <c r="D35" s="56" t="s">
        <v>1863</v>
      </c>
      <c r="E35" s="56">
        <v>76028</v>
      </c>
      <c r="F35" s="56" t="s">
        <v>2840</v>
      </c>
      <c r="G35" s="56" t="s">
        <v>2695</v>
      </c>
      <c r="H35" s="56" t="s">
        <v>2696</v>
      </c>
      <c r="I35" s="4">
        <v>304</v>
      </c>
      <c r="J35" s="22">
        <f>IFERROR(VLOOKUP(A35,'GS by School'!A:D,3,0),0)</f>
        <v>12</v>
      </c>
      <c r="K35" s="4">
        <f t="shared" si="0"/>
        <v>292</v>
      </c>
      <c r="L35" s="8">
        <f>IFERROR(I35/#REF!,0)</f>
        <v>0</v>
      </c>
    </row>
    <row r="36" spans="1:12" ht="31.5" customHeight="1" x14ac:dyDescent="0.25">
      <c r="A36" s="4" t="s">
        <v>251</v>
      </c>
      <c r="B36" s="4" t="s">
        <v>2583</v>
      </c>
      <c r="C36" s="56" t="s">
        <v>13</v>
      </c>
      <c r="D36" s="56" t="s">
        <v>1861</v>
      </c>
      <c r="E36" s="56">
        <v>76031</v>
      </c>
      <c r="F36" s="56" t="s">
        <v>2841</v>
      </c>
      <c r="G36" s="56" t="s">
        <v>2695</v>
      </c>
      <c r="H36" s="56" t="s">
        <v>2696</v>
      </c>
      <c r="I36" s="4">
        <v>262</v>
      </c>
      <c r="J36" s="22">
        <f>IFERROR(VLOOKUP(A36,'GS by School'!A:D,3,0),0)</f>
        <v>6</v>
      </c>
      <c r="K36" s="4">
        <f t="shared" si="0"/>
        <v>256</v>
      </c>
      <c r="L36" s="8">
        <f>IFERROR(I36/#REF!,0)</f>
        <v>0</v>
      </c>
    </row>
    <row r="37" spans="1:12" ht="31.5" customHeight="1" x14ac:dyDescent="0.25">
      <c r="A37" s="4" t="s">
        <v>270</v>
      </c>
      <c r="B37" s="4" t="s">
        <v>2857</v>
      </c>
      <c r="C37" s="56" t="s">
        <v>13</v>
      </c>
      <c r="D37" s="56" t="s">
        <v>1869</v>
      </c>
      <c r="E37" s="56">
        <v>76055</v>
      </c>
      <c r="F37" s="56" t="s">
        <v>2858</v>
      </c>
      <c r="G37" s="56" t="s">
        <v>2695</v>
      </c>
      <c r="H37" s="56" t="s">
        <v>2696</v>
      </c>
      <c r="I37" s="4">
        <v>132</v>
      </c>
      <c r="J37" s="22">
        <f>IFERROR(VLOOKUP(A37,'GS by School'!A:D,3,0),0)</f>
        <v>0</v>
      </c>
      <c r="K37" s="4">
        <f t="shared" si="0"/>
        <v>132</v>
      </c>
      <c r="L37" s="8">
        <f>IFERROR(I37/#REF!,0)</f>
        <v>0</v>
      </c>
    </row>
    <row r="38" spans="1:12" ht="31.5" customHeight="1" x14ac:dyDescent="0.25">
      <c r="A38" s="4" t="s">
        <v>345</v>
      </c>
      <c r="B38" s="4" t="s">
        <v>2224</v>
      </c>
      <c r="C38" s="56" t="s">
        <v>13</v>
      </c>
      <c r="D38" s="56" t="s">
        <v>1863</v>
      </c>
      <c r="E38" s="56">
        <v>76028</v>
      </c>
      <c r="F38" s="56" t="s">
        <v>2840</v>
      </c>
      <c r="G38" s="56" t="s">
        <v>2695</v>
      </c>
      <c r="H38" s="56" t="s">
        <v>2696</v>
      </c>
      <c r="I38" s="4">
        <v>287</v>
      </c>
      <c r="J38" s="22">
        <f>IFERROR(VLOOKUP(A38,'GS by School'!A:D,3,0),0)</f>
        <v>5</v>
      </c>
      <c r="K38" s="4">
        <f t="shared" si="0"/>
        <v>282</v>
      </c>
      <c r="L38" s="8">
        <f>IFERROR(I38/#REF!,0)</f>
        <v>0</v>
      </c>
    </row>
    <row r="39" spans="1:12" ht="31.5" customHeight="1" x14ac:dyDescent="0.25">
      <c r="A39" s="4" t="s">
        <v>1471</v>
      </c>
      <c r="B39" s="4" t="s">
        <v>1472</v>
      </c>
      <c r="C39" s="56" t="s">
        <v>13</v>
      </c>
      <c r="D39" s="56" t="s">
        <v>1863</v>
      </c>
      <c r="E39" s="56">
        <v>76028</v>
      </c>
      <c r="F39" s="56" t="s">
        <v>2840</v>
      </c>
      <c r="G39" s="56" t="s">
        <v>2695</v>
      </c>
      <c r="H39" s="56" t="s">
        <v>2696</v>
      </c>
      <c r="I39" s="4">
        <v>284</v>
      </c>
      <c r="J39" s="22">
        <f>IFERROR(VLOOKUP(A39,'GS by School'!A:D,3,0),0)</f>
        <v>11</v>
      </c>
      <c r="K39" s="4">
        <f t="shared" si="0"/>
        <v>273</v>
      </c>
      <c r="L39" s="8">
        <f>IFERROR(I39/#REF!,0)</f>
        <v>0</v>
      </c>
    </row>
    <row r="40" spans="1:12" ht="31.5" customHeight="1" x14ac:dyDescent="0.25">
      <c r="A40" s="4" t="s">
        <v>565</v>
      </c>
      <c r="B40" s="4" t="s">
        <v>2859</v>
      </c>
      <c r="C40" s="56" t="s">
        <v>13</v>
      </c>
      <c r="D40" s="56" t="s">
        <v>1870</v>
      </c>
      <c r="E40" s="56">
        <v>76059</v>
      </c>
      <c r="F40" s="56" t="s">
        <v>2860</v>
      </c>
      <c r="G40" s="56" t="s">
        <v>2695</v>
      </c>
      <c r="H40" s="56" t="s">
        <v>2767</v>
      </c>
      <c r="I40" s="4">
        <v>120</v>
      </c>
      <c r="J40" s="22">
        <f>IFERROR(VLOOKUP(A40,'GS by School'!A:D,3,0),0)</f>
        <v>0</v>
      </c>
      <c r="K40" s="4">
        <f t="shared" si="0"/>
        <v>120</v>
      </c>
      <c r="L40" s="8">
        <f>IFERROR(I40/#REF!,0)</f>
        <v>0</v>
      </c>
    </row>
    <row r="41" spans="1:12" ht="31.5" customHeight="1" x14ac:dyDescent="0.25">
      <c r="A41" s="4" t="s">
        <v>841</v>
      </c>
      <c r="B41" s="4" t="s">
        <v>197</v>
      </c>
      <c r="C41" s="56" t="s">
        <v>13</v>
      </c>
      <c r="D41" s="56" t="s">
        <v>1867</v>
      </c>
      <c r="E41" s="56">
        <v>76044</v>
      </c>
      <c r="F41" s="56" t="s">
        <v>2745</v>
      </c>
      <c r="G41" s="56" t="s">
        <v>2695</v>
      </c>
      <c r="H41" s="56" t="s">
        <v>2696</v>
      </c>
      <c r="I41" s="4">
        <v>187</v>
      </c>
      <c r="J41" s="22">
        <f>IFERROR(VLOOKUP(A41,'GS by School'!A:D,3,0),0)</f>
        <v>19</v>
      </c>
      <c r="K41" s="4">
        <f t="shared" si="0"/>
        <v>168</v>
      </c>
      <c r="L41" s="8">
        <f>IFERROR(I41/#REF!,0)</f>
        <v>0</v>
      </c>
    </row>
    <row r="42" spans="1:12" ht="31.5" customHeight="1" x14ac:dyDescent="0.25">
      <c r="A42" s="4" t="s">
        <v>1278</v>
      </c>
      <c r="B42" s="4" t="s">
        <v>2391</v>
      </c>
      <c r="C42" s="56" t="s">
        <v>13</v>
      </c>
      <c r="D42" s="56" t="s">
        <v>2843</v>
      </c>
      <c r="E42" s="56">
        <v>76009</v>
      </c>
      <c r="F42" s="56" t="s">
        <v>2842</v>
      </c>
      <c r="G42" s="56" t="s">
        <v>2695</v>
      </c>
      <c r="H42" s="56" t="s">
        <v>2767</v>
      </c>
      <c r="I42" s="4">
        <v>125</v>
      </c>
      <c r="J42" s="22">
        <f>IFERROR(VLOOKUP(A42,'GS by School'!A:D,3,0),0)</f>
        <v>4</v>
      </c>
      <c r="K42" s="4">
        <f t="shared" si="0"/>
        <v>121</v>
      </c>
      <c r="L42" s="8">
        <f>IFERROR(I42/#REF!,0)</f>
        <v>0</v>
      </c>
    </row>
    <row r="43" spans="1:12" ht="31.5" customHeight="1" x14ac:dyDescent="0.25">
      <c r="A43" s="4" t="s">
        <v>1085</v>
      </c>
      <c r="B43" s="4" t="s">
        <v>2861</v>
      </c>
      <c r="C43" s="56" t="s">
        <v>13</v>
      </c>
      <c r="D43" s="56" t="s">
        <v>1871</v>
      </c>
      <c r="E43" s="56">
        <v>76660</v>
      </c>
      <c r="F43" s="56" t="s">
        <v>2862</v>
      </c>
      <c r="G43" s="56" t="s">
        <v>2695</v>
      </c>
      <c r="H43" s="56" t="s">
        <v>2744</v>
      </c>
      <c r="I43" s="4">
        <v>62</v>
      </c>
      <c r="J43" s="22">
        <f>IFERROR(VLOOKUP(A43,'GS by School'!A:D,3,0),0)</f>
        <v>0</v>
      </c>
      <c r="K43" s="4">
        <f t="shared" si="0"/>
        <v>62</v>
      </c>
      <c r="L43" s="8">
        <f>IFERROR(I43/#REF!,0)</f>
        <v>0</v>
      </c>
    </row>
    <row r="44" spans="1:12" ht="31.5" customHeight="1" x14ac:dyDescent="0.25">
      <c r="A44" s="4" t="s">
        <v>878</v>
      </c>
      <c r="B44" s="4" t="s">
        <v>2239</v>
      </c>
      <c r="C44" s="56" t="s">
        <v>13</v>
      </c>
      <c r="D44" s="56" t="s">
        <v>1861</v>
      </c>
      <c r="E44" s="56">
        <v>76033</v>
      </c>
      <c r="F44" s="56" t="s">
        <v>2841</v>
      </c>
      <c r="G44" s="56" t="s">
        <v>2695</v>
      </c>
      <c r="H44" s="56" t="s">
        <v>2696</v>
      </c>
      <c r="I44" s="4">
        <v>248</v>
      </c>
      <c r="J44" s="22">
        <f>IFERROR(VLOOKUP(A44,'GS by School'!A:D,3,0),0)</f>
        <v>8</v>
      </c>
      <c r="K44" s="4">
        <f t="shared" si="0"/>
        <v>240</v>
      </c>
      <c r="L44" s="8">
        <f>IFERROR(I44/#REF!,0)</f>
        <v>0</v>
      </c>
    </row>
    <row r="45" spans="1:12" ht="31.5" customHeight="1" x14ac:dyDescent="0.25">
      <c r="A45" s="4" t="s">
        <v>1626</v>
      </c>
      <c r="B45" s="4" t="s">
        <v>1627</v>
      </c>
      <c r="C45" s="56" t="s">
        <v>13</v>
      </c>
      <c r="D45" s="56" t="s">
        <v>1863</v>
      </c>
      <c r="E45" s="56">
        <v>76028</v>
      </c>
      <c r="F45" s="56" t="s">
        <v>2840</v>
      </c>
      <c r="G45" s="56" t="s">
        <v>2695</v>
      </c>
      <c r="H45" s="56" t="s">
        <v>2696</v>
      </c>
      <c r="I45" s="4">
        <v>209</v>
      </c>
      <c r="J45" s="22">
        <f>IFERROR(VLOOKUP(A45,'GS by School'!A:D,3,0),0)</f>
        <v>11</v>
      </c>
      <c r="K45" s="4">
        <f t="shared" si="0"/>
        <v>198</v>
      </c>
      <c r="L45" s="8">
        <f>IFERROR(I45/#REF!,0)</f>
        <v>0</v>
      </c>
    </row>
    <row r="46" spans="1:12" ht="31.5" customHeight="1" x14ac:dyDescent="0.25">
      <c r="A46" s="4" t="s">
        <v>1630</v>
      </c>
      <c r="B46" s="4" t="s">
        <v>1631</v>
      </c>
      <c r="C46" s="56" t="s">
        <v>13</v>
      </c>
      <c r="D46" s="56" t="s">
        <v>1872</v>
      </c>
      <c r="E46" s="56">
        <v>76673</v>
      </c>
      <c r="F46" s="56" t="s">
        <v>2863</v>
      </c>
      <c r="G46" s="56" t="s">
        <v>2695</v>
      </c>
      <c r="H46" s="56" t="s">
        <v>2710</v>
      </c>
      <c r="I46" s="4">
        <v>82</v>
      </c>
      <c r="J46" s="22">
        <f>IFERROR(VLOOKUP(A46,'GS by School'!A:D,3,0),0)</f>
        <v>4</v>
      </c>
      <c r="K46" s="4">
        <f t="shared" si="0"/>
        <v>78</v>
      </c>
      <c r="L46" s="8">
        <f>IFERROR(I46/#REF!,0)</f>
        <v>0</v>
      </c>
    </row>
    <row r="47" spans="1:12" ht="31.5" customHeight="1" x14ac:dyDescent="0.25">
      <c r="A47" s="4" t="s">
        <v>470</v>
      </c>
      <c r="B47" s="4" t="s">
        <v>471</v>
      </c>
      <c r="C47" s="56" t="s">
        <v>13</v>
      </c>
      <c r="D47" s="56" t="s">
        <v>1863</v>
      </c>
      <c r="E47" s="56">
        <v>76028</v>
      </c>
      <c r="F47" s="56" t="s">
        <v>2838</v>
      </c>
      <c r="G47" s="56" t="s">
        <v>2695</v>
      </c>
      <c r="H47" s="56" t="s">
        <v>2696</v>
      </c>
      <c r="I47" s="4">
        <v>333</v>
      </c>
      <c r="J47" s="22">
        <f>IFERROR(VLOOKUP(A47,'GS by School'!A:D,3,0),0)</f>
        <v>16</v>
      </c>
      <c r="K47" s="4">
        <f t="shared" si="0"/>
        <v>317</v>
      </c>
      <c r="L47" s="8">
        <f>IFERROR(I47/#REF!,0)</f>
        <v>0</v>
      </c>
    </row>
    <row r="48" spans="1:12" ht="31.5" customHeight="1" x14ac:dyDescent="0.25">
      <c r="A48" s="4" t="s">
        <v>227</v>
      </c>
      <c r="B48" s="4" t="s">
        <v>228</v>
      </c>
      <c r="C48" s="56" t="s">
        <v>13</v>
      </c>
      <c r="D48" s="56" t="s">
        <v>1863</v>
      </c>
      <c r="E48" s="56">
        <v>76028</v>
      </c>
      <c r="F48" s="56" t="s">
        <v>2840</v>
      </c>
      <c r="G48" s="56" t="s">
        <v>2695</v>
      </c>
      <c r="H48" s="56" t="s">
        <v>2696</v>
      </c>
      <c r="I48" s="4">
        <v>225</v>
      </c>
      <c r="J48" s="22">
        <f>IFERROR(VLOOKUP(A48,'GS by School'!A:D,3,0),0)</f>
        <v>6</v>
      </c>
      <c r="K48" s="4">
        <f t="shared" si="0"/>
        <v>219</v>
      </c>
      <c r="L48" s="8">
        <f>IFERROR(I48/#REF!,0)</f>
        <v>0</v>
      </c>
    </row>
    <row r="49" spans="1:12" ht="31.5" customHeight="1" x14ac:dyDescent="0.25">
      <c r="A49" s="4" t="s">
        <v>325</v>
      </c>
      <c r="B49" s="4" t="s">
        <v>326</v>
      </c>
      <c r="C49" s="56" t="s">
        <v>13</v>
      </c>
      <c r="D49" s="56" t="s">
        <v>1873</v>
      </c>
      <c r="E49" s="56">
        <v>76676</v>
      </c>
      <c r="F49" s="56" t="s">
        <v>2864</v>
      </c>
      <c r="G49" s="56" t="s">
        <v>2695</v>
      </c>
      <c r="H49" s="56" t="s">
        <v>2710</v>
      </c>
      <c r="I49" s="4">
        <v>93</v>
      </c>
      <c r="J49" s="22">
        <f>IFERROR(VLOOKUP(A49,'GS by School'!A:D,3,0),0)</f>
        <v>0</v>
      </c>
      <c r="K49" s="4">
        <f t="shared" si="0"/>
        <v>93</v>
      </c>
      <c r="L49" s="8">
        <f>IFERROR(I49/#REF!,0)</f>
        <v>0</v>
      </c>
    </row>
    <row r="50" spans="1:12" ht="31.5" customHeight="1" x14ac:dyDescent="0.25">
      <c r="A50" s="4" t="s">
        <v>2865</v>
      </c>
      <c r="B50" s="4" t="s">
        <v>2866</v>
      </c>
      <c r="C50" s="56" t="s">
        <v>13</v>
      </c>
      <c r="D50" s="56" t="s">
        <v>1859</v>
      </c>
      <c r="E50" s="56">
        <v>76058</v>
      </c>
      <c r="F50" s="56" t="s">
        <v>2745</v>
      </c>
      <c r="G50" s="56" t="s">
        <v>2695</v>
      </c>
      <c r="H50" s="56" t="s">
        <v>2696</v>
      </c>
      <c r="I50" s="4">
        <v>242</v>
      </c>
      <c r="J50" s="22">
        <f>IFERROR(VLOOKUP(A50,'GS by School'!A:D,3,0),0)</f>
        <v>0</v>
      </c>
      <c r="K50" s="4">
        <f t="shared" si="0"/>
        <v>242</v>
      </c>
      <c r="L50" s="8">
        <f>IFERROR(I50/#REF!,0)</f>
        <v>0</v>
      </c>
    </row>
    <row r="51" spans="1:12" ht="31.5" customHeight="1" x14ac:dyDescent="0.25">
      <c r="A51" s="4" t="s">
        <v>1702</v>
      </c>
      <c r="B51" s="4" t="s">
        <v>2867</v>
      </c>
      <c r="C51" s="56" t="s">
        <v>13</v>
      </c>
      <c r="D51" s="56" t="s">
        <v>1859</v>
      </c>
      <c r="E51" s="56">
        <v>76058</v>
      </c>
      <c r="F51" s="56" t="s">
        <v>2838</v>
      </c>
      <c r="G51" s="56" t="s">
        <v>2695</v>
      </c>
      <c r="H51" s="56" t="s">
        <v>2696</v>
      </c>
      <c r="I51" s="4">
        <v>234</v>
      </c>
      <c r="J51" s="22">
        <f>IFERROR(VLOOKUP(A51,'GS by School'!A:D,3,0),0)</f>
        <v>8</v>
      </c>
      <c r="K51" s="4">
        <f t="shared" si="0"/>
        <v>226</v>
      </c>
      <c r="L51" s="8">
        <f>IFERROR(I51/#REF!,0)</f>
        <v>0</v>
      </c>
    </row>
    <row r="52" spans="1:12" ht="31.5" customHeight="1" x14ac:dyDescent="0.25">
      <c r="A52" s="4" t="s">
        <v>2868</v>
      </c>
      <c r="B52" s="4" t="s">
        <v>2869</v>
      </c>
      <c r="C52" s="56" t="s">
        <v>13</v>
      </c>
      <c r="D52" s="56" t="s">
        <v>1867</v>
      </c>
      <c r="E52" s="56">
        <v>76044</v>
      </c>
      <c r="F52" s="56" t="s">
        <v>2745</v>
      </c>
      <c r="G52" s="56" t="s">
        <v>2695</v>
      </c>
      <c r="H52" s="56" t="s">
        <v>2696</v>
      </c>
      <c r="I52" s="4">
        <v>239</v>
      </c>
      <c r="J52" s="22">
        <f>IFERROR(VLOOKUP(A52,'GS by School'!A:D,3,0),0)</f>
        <v>14</v>
      </c>
      <c r="K52" s="4">
        <f t="shared" si="0"/>
        <v>225</v>
      </c>
      <c r="L52" s="8">
        <f>IFERROR(I52/#REF!,0)</f>
        <v>0</v>
      </c>
    </row>
    <row r="53" spans="1:12" ht="31.5" customHeight="1" x14ac:dyDescent="0.25">
      <c r="A53" s="4" t="s">
        <v>681</v>
      </c>
      <c r="B53" s="4" t="s">
        <v>682</v>
      </c>
      <c r="C53" s="56" t="s">
        <v>13</v>
      </c>
      <c r="D53" s="56" t="s">
        <v>1863</v>
      </c>
      <c r="E53" s="56">
        <v>76028</v>
      </c>
      <c r="F53" s="56" t="s">
        <v>2840</v>
      </c>
      <c r="G53" s="56" t="s">
        <v>2698</v>
      </c>
      <c r="H53" s="56" t="s">
        <v>2696</v>
      </c>
      <c r="I53" s="4">
        <v>291</v>
      </c>
      <c r="J53" s="22">
        <f>IFERROR(VLOOKUP(A53,'GS by School'!A:D,3,0),0)</f>
        <v>6</v>
      </c>
      <c r="K53" s="4">
        <f t="shared" si="0"/>
        <v>285</v>
      </c>
      <c r="L53" s="8">
        <f>IFERROR(I53/#REF!,0)</f>
        <v>0</v>
      </c>
    </row>
    <row r="54" spans="1:12" ht="31.5" customHeight="1" x14ac:dyDescent="0.25">
      <c r="A54" s="4" t="s">
        <v>662</v>
      </c>
      <c r="B54" s="4" t="s">
        <v>2870</v>
      </c>
      <c r="C54" s="56" t="s">
        <v>13</v>
      </c>
      <c r="D54" s="56" t="s">
        <v>1874</v>
      </c>
      <c r="E54" s="56">
        <v>76093</v>
      </c>
      <c r="F54" s="56" t="s">
        <v>2871</v>
      </c>
      <c r="G54" s="56" t="s">
        <v>2695</v>
      </c>
      <c r="H54" s="56" t="s">
        <v>2696</v>
      </c>
      <c r="I54" s="4">
        <v>228</v>
      </c>
      <c r="J54" s="22">
        <f>IFERROR(VLOOKUP(A54,'GS by School'!A:D,3,0),0)</f>
        <v>1</v>
      </c>
      <c r="K54" s="4">
        <f t="shared" si="0"/>
        <v>227</v>
      </c>
      <c r="L54" s="8">
        <f>IFERROR(I54/#REF!,0)</f>
        <v>0</v>
      </c>
    </row>
    <row r="55" spans="1:12" ht="31.5" customHeight="1" x14ac:dyDescent="0.25">
      <c r="A55" s="4" t="s">
        <v>1659</v>
      </c>
      <c r="B55" s="4" t="s">
        <v>2872</v>
      </c>
      <c r="C55" s="56" t="s">
        <v>13</v>
      </c>
      <c r="D55" s="56" t="s">
        <v>1861</v>
      </c>
      <c r="E55" s="56">
        <v>76031</v>
      </c>
      <c r="F55" s="56" t="s">
        <v>2841</v>
      </c>
      <c r="G55" s="56" t="s">
        <v>2695</v>
      </c>
      <c r="H55" s="56" t="s">
        <v>2696</v>
      </c>
      <c r="I55" s="4">
        <v>215</v>
      </c>
      <c r="J55" s="22">
        <f>IFERROR(VLOOKUP(A55,'GS by School'!A:D,3,0),0)</f>
        <v>1</v>
      </c>
      <c r="K55" s="4">
        <f t="shared" si="0"/>
        <v>214</v>
      </c>
      <c r="L55" s="8">
        <f>IFERROR(I55/#REF!,0)</f>
        <v>0</v>
      </c>
    </row>
    <row r="56" spans="1:12" ht="31.5" customHeight="1" x14ac:dyDescent="0.25">
      <c r="A56" s="4" t="s">
        <v>1718</v>
      </c>
      <c r="B56" s="4" t="s">
        <v>1719</v>
      </c>
      <c r="C56" s="56" t="s">
        <v>13</v>
      </c>
      <c r="D56" s="56" t="s">
        <v>1863</v>
      </c>
      <c r="E56" s="56">
        <v>76028</v>
      </c>
      <c r="F56" s="56" t="s">
        <v>2758</v>
      </c>
      <c r="G56" s="56" t="s">
        <v>2695</v>
      </c>
      <c r="H56" s="56" t="s">
        <v>2697</v>
      </c>
      <c r="I56" s="4">
        <v>261</v>
      </c>
      <c r="J56" s="22">
        <f>IFERROR(VLOOKUP(A56,'GS by School'!A:D,3,0),0)</f>
        <v>16</v>
      </c>
      <c r="K56" s="4">
        <f t="shared" si="0"/>
        <v>245</v>
      </c>
      <c r="L56" s="8">
        <f>IFERROR(I56/#REF!,0)</f>
        <v>0</v>
      </c>
    </row>
    <row r="57" spans="1:12" ht="31.5" customHeight="1" x14ac:dyDescent="0.25">
      <c r="A57" s="4" t="s">
        <v>2873</v>
      </c>
      <c r="B57" s="4" t="s">
        <v>2874</v>
      </c>
      <c r="C57" s="56" t="s">
        <v>13</v>
      </c>
      <c r="D57" s="56" t="s">
        <v>2875</v>
      </c>
      <c r="E57" s="56">
        <v>76059</v>
      </c>
      <c r="F57" s="56" t="s">
        <v>2860</v>
      </c>
      <c r="G57" s="56" t="s">
        <v>2768</v>
      </c>
      <c r="H57" s="56" t="s">
        <v>2696</v>
      </c>
      <c r="I57" s="4">
        <v>82</v>
      </c>
      <c r="J57" s="22">
        <f>IFERROR(VLOOKUP(A57,'GS by School'!A:D,3,0),0)</f>
        <v>0</v>
      </c>
      <c r="K57" s="4">
        <f t="shared" si="0"/>
        <v>82</v>
      </c>
      <c r="L57" s="8">
        <f>IFERROR(I57/#REF!,0)</f>
        <v>0</v>
      </c>
    </row>
    <row r="58" spans="1:12" ht="31.5" customHeight="1" x14ac:dyDescent="0.25">
      <c r="A58" s="4" t="s">
        <v>621</v>
      </c>
      <c r="B58" s="4" t="s">
        <v>622</v>
      </c>
      <c r="C58" s="56" t="s">
        <v>13</v>
      </c>
      <c r="D58" s="56" t="s">
        <v>1875</v>
      </c>
      <c r="E58" s="56">
        <v>76084</v>
      </c>
      <c r="F58" s="56" t="s">
        <v>2876</v>
      </c>
      <c r="G58" s="56" t="s">
        <v>2767</v>
      </c>
      <c r="H58" s="56" t="s">
        <v>2696</v>
      </c>
      <c r="I58" s="4">
        <v>319</v>
      </c>
      <c r="J58" s="22">
        <f>IFERROR(VLOOKUP(A58,'GS by School'!A:D,3,0),0)</f>
        <v>8</v>
      </c>
      <c r="K58" s="4">
        <f t="shared" si="0"/>
        <v>311</v>
      </c>
      <c r="L58" s="8">
        <f>IFERROR(I58/#REF!,0)</f>
        <v>0</v>
      </c>
    </row>
    <row r="59" spans="1:12" ht="27.75" customHeight="1" x14ac:dyDescent="0.25">
      <c r="A59" s="4" t="s">
        <v>623</v>
      </c>
      <c r="B59" s="4" t="s">
        <v>624</v>
      </c>
      <c r="C59" s="56" t="s">
        <v>13</v>
      </c>
      <c r="D59" s="56" t="s">
        <v>1875</v>
      </c>
      <c r="E59" s="56">
        <v>76084</v>
      </c>
      <c r="F59" s="56" t="s">
        <v>2876</v>
      </c>
      <c r="G59" s="56" t="s">
        <v>2695</v>
      </c>
      <c r="H59" s="56" t="s">
        <v>2709</v>
      </c>
      <c r="I59" s="4">
        <v>206</v>
      </c>
      <c r="J59" s="22">
        <f>IFERROR(VLOOKUP(A59,'GS by School'!A:D,3,0),0)</f>
        <v>8</v>
      </c>
      <c r="K59" s="4">
        <f t="shared" ref="K59:K63" si="1">I59-J59</f>
        <v>198</v>
      </c>
      <c r="L59" s="8">
        <f>IFERROR(I59/#REF!,0)</f>
        <v>0</v>
      </c>
    </row>
    <row r="60" spans="1:12" ht="16.5" customHeight="1" x14ac:dyDescent="0.25">
      <c r="A60" s="4" t="s">
        <v>1876</v>
      </c>
      <c r="B60" s="4" t="s">
        <v>1877</v>
      </c>
      <c r="C60" s="56" t="s">
        <v>13</v>
      </c>
      <c r="D60" s="56" t="s">
        <v>1878</v>
      </c>
      <c r="E60" s="56">
        <v>76692</v>
      </c>
      <c r="F60" s="56" t="s">
        <v>2877</v>
      </c>
      <c r="G60" s="56" t="s">
        <v>2767</v>
      </c>
      <c r="H60" s="56" t="s">
        <v>2710</v>
      </c>
      <c r="I60" s="4">
        <v>0</v>
      </c>
      <c r="J60" s="22">
        <f>IFERROR(VLOOKUP(A60,'GS by School'!A:D,3,0),0)</f>
        <v>0</v>
      </c>
      <c r="K60" s="4">
        <f t="shared" si="1"/>
        <v>0</v>
      </c>
      <c r="L60" s="8">
        <f>IFERROR(I60/#REF!,0)</f>
        <v>0</v>
      </c>
    </row>
    <row r="61" spans="1:12" ht="30.75" customHeight="1" x14ac:dyDescent="0.25">
      <c r="A61" s="4" t="s">
        <v>1064</v>
      </c>
      <c r="B61" s="4" t="s">
        <v>2668</v>
      </c>
      <c r="C61" s="56" t="s">
        <v>13</v>
      </c>
      <c r="D61" s="56" t="s">
        <v>1878</v>
      </c>
      <c r="E61" s="56">
        <v>76692</v>
      </c>
      <c r="F61" s="56" t="s">
        <v>2877</v>
      </c>
      <c r="G61" s="56" t="s">
        <v>2695</v>
      </c>
      <c r="H61" s="56" t="s">
        <v>2767</v>
      </c>
      <c r="I61" s="4">
        <v>183</v>
      </c>
      <c r="J61" s="22">
        <f>IFERROR(VLOOKUP(A61,'GS by School'!A:D,3,0),0)</f>
        <v>2</v>
      </c>
      <c r="K61" s="4">
        <f t="shared" si="1"/>
        <v>181</v>
      </c>
      <c r="L61" s="8">
        <f>IFERROR(I61/#REF!,0)</f>
        <v>0</v>
      </c>
    </row>
    <row r="62" spans="1:12" ht="17.25" customHeight="1" x14ac:dyDescent="0.25">
      <c r="A62" s="4" t="s">
        <v>2878</v>
      </c>
      <c r="B62" s="4" t="s">
        <v>2879</v>
      </c>
      <c r="C62" s="56" t="s">
        <v>13</v>
      </c>
      <c r="D62" s="56" t="s">
        <v>1878</v>
      </c>
      <c r="E62" s="56">
        <v>76692</v>
      </c>
      <c r="F62" s="56" t="s">
        <v>2877</v>
      </c>
      <c r="G62" s="56" t="s">
        <v>2768</v>
      </c>
      <c r="H62" s="56" t="s">
        <v>2696</v>
      </c>
      <c r="I62" s="4">
        <v>158</v>
      </c>
      <c r="J62" s="22">
        <f>IFERROR(VLOOKUP(A62,'GS by School'!A:D,3,0),0)</f>
        <v>1</v>
      </c>
      <c r="K62" s="4">
        <f t="shared" si="1"/>
        <v>157</v>
      </c>
      <c r="L62" s="8">
        <f>IFERROR(I62/#REF!,0)</f>
        <v>0</v>
      </c>
    </row>
    <row r="63" spans="1:12" ht="17.25" customHeight="1" x14ac:dyDescent="0.25">
      <c r="A63" s="4" t="s">
        <v>1125</v>
      </c>
      <c r="B63" s="4" t="s">
        <v>1126</v>
      </c>
      <c r="C63" s="56" t="s">
        <v>13</v>
      </c>
      <c r="D63" s="56" t="s">
        <v>1863</v>
      </c>
      <c r="E63" s="56">
        <v>76028</v>
      </c>
      <c r="F63" s="56" t="s">
        <v>2840</v>
      </c>
      <c r="G63" s="56" t="s">
        <v>2695</v>
      </c>
      <c r="H63" s="56" t="s">
        <v>2696</v>
      </c>
      <c r="I63" s="4">
        <v>241</v>
      </c>
      <c r="J63" s="22">
        <f>IFERROR(VLOOKUP(A63,'GS by School'!A:D,3,0),0)</f>
        <v>5</v>
      </c>
      <c r="K63" s="4">
        <f t="shared" si="1"/>
        <v>236</v>
      </c>
      <c r="L63" s="8">
        <f>IFERROR(I63/#REF!,0)</f>
        <v>0</v>
      </c>
    </row>
  </sheetData>
  <mergeCells count="8">
    <mergeCell ref="N5:Q5"/>
    <mergeCell ref="N1:P1"/>
    <mergeCell ref="B12:H12"/>
    <mergeCell ref="B9:F9"/>
    <mergeCell ref="B1:F1"/>
    <mergeCell ref="B5:F5"/>
    <mergeCell ref="H1:L1"/>
    <mergeCell ref="H5:L5"/>
  </mergeCells>
  <conditionalFormatting sqref="L13">
    <cfRule type="cellIs" dxfId="2" priority="1" operator="greaterThan">
      <formula>0.08</formula>
    </cfRule>
  </conditionalFormatting>
  <pageMargins left="0.2" right="0.2" top="0.5" bottom="0.25" header="0.3" footer="0.3"/>
  <pageSetup orientation="landscape" r:id="rId1"/>
  <headerFooter>
    <oddHeader>&amp;C&amp;A</oddHeader>
  </headerFooter>
  <rowBreaks count="1" manualBreakCount="1">
    <brk id="11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D2406-70A8-4BE0-83C9-1BB1D37F103E}">
  <dimension ref="A1:Q55"/>
  <sheetViews>
    <sheetView topLeftCell="A47" workbookViewId="0">
      <selection activeCell="I51" sqref="I51"/>
    </sheetView>
  </sheetViews>
  <sheetFormatPr defaultColWidth="9.140625" defaultRowHeight="46.9" customHeight="1" x14ac:dyDescent="0.25"/>
  <cols>
    <col min="1" max="1" width="23.7109375" style="7" customWidth="1"/>
    <col min="2" max="2" width="19" style="36" customWidth="1"/>
    <col min="3" max="3" width="8.140625" style="7" customWidth="1"/>
    <col min="4" max="4" width="8.85546875" style="7" customWidth="1"/>
    <col min="5" max="5" width="6.85546875" style="7" customWidth="1"/>
    <col min="6" max="6" width="6.28515625" style="7" customWidth="1"/>
    <col min="7" max="7" width="8.7109375" style="7" customWidth="1"/>
    <col min="8" max="10" width="7.7109375" style="7" customWidth="1"/>
    <col min="11" max="11" width="9" style="7" customWidth="1"/>
    <col min="12" max="12" width="9.140625" style="7" customWidth="1"/>
    <col min="13" max="13" width="6" style="7" customWidth="1"/>
    <col min="14" max="14" width="8.28515625" style="7" customWidth="1"/>
    <col min="15" max="16" width="9.140625" style="7"/>
    <col min="17" max="17" width="11.5703125" style="7" bestFit="1" customWidth="1"/>
    <col min="18" max="16384" width="9.140625" style="7"/>
  </cols>
  <sheetData>
    <row r="1" spans="1:17" ht="23.45" customHeight="1" x14ac:dyDescent="0.3">
      <c r="B1" s="94" t="s">
        <v>2063</v>
      </c>
      <c r="C1" s="95"/>
      <c r="D1" s="95"/>
      <c r="E1" s="95"/>
      <c r="F1" s="95"/>
      <c r="H1" s="94" t="s">
        <v>23</v>
      </c>
      <c r="I1" s="95"/>
      <c r="J1" s="95"/>
      <c r="K1" s="95"/>
      <c r="L1" s="95"/>
      <c r="N1" s="99" t="s">
        <v>1783</v>
      </c>
      <c r="O1" s="99"/>
      <c r="P1" s="99"/>
      <c r="Q1" s="7" t="s">
        <v>69</v>
      </c>
    </row>
    <row r="2" spans="1:17" ht="57.75" customHeight="1" x14ac:dyDescent="0.25">
      <c r="B2" s="34" t="str">
        <f>Summary!Y1</f>
        <v>2025 Members as of 4/18/2025</v>
      </c>
      <c r="C2" s="1" t="s">
        <v>0</v>
      </c>
      <c r="D2" s="1" t="s">
        <v>2026</v>
      </c>
      <c r="E2" s="10" t="s">
        <v>27</v>
      </c>
      <c r="F2" s="81" t="s">
        <v>2061</v>
      </c>
      <c r="H2" s="2" t="str">
        <f>B2</f>
        <v>2025 Members as of 4/18/2025</v>
      </c>
      <c r="I2" s="1" t="s">
        <v>0</v>
      </c>
      <c r="J2" s="1" t="str">
        <f>D2</f>
        <v>2025 Goal</v>
      </c>
      <c r="K2" s="10" t="s">
        <v>27</v>
      </c>
      <c r="L2" s="81" t="s">
        <v>2061</v>
      </c>
      <c r="N2" s="16" t="s">
        <v>1781</v>
      </c>
      <c r="O2" s="16" t="s">
        <v>1780</v>
      </c>
      <c r="P2" s="16" t="s">
        <v>27</v>
      </c>
      <c r="Q2" s="81" t="s">
        <v>2061</v>
      </c>
    </row>
    <row r="3" spans="1:17" ht="19.149999999999999" customHeight="1" x14ac:dyDescent="0.25">
      <c r="B3" s="38">
        <f>SUMIFS('2025 Girls'!D:D,'2025 Girls'!$A:$A,$Q$1)</f>
        <v>52</v>
      </c>
      <c r="C3" s="4">
        <f>VLOOKUP($Q$1,'2025 Girls'!A:G,6,0)</f>
        <v>95</v>
      </c>
      <c r="D3" s="4">
        <v>220</v>
      </c>
      <c r="E3" s="4">
        <f>D3-B3</f>
        <v>168</v>
      </c>
      <c r="F3" s="8">
        <f>B3/D3</f>
        <v>0.23636363636363636</v>
      </c>
      <c r="H3" s="4">
        <f>SUMIFS('2025 Girls'!E:E,'2025 Girls'!$A:$A,$Q$1)</f>
        <v>242</v>
      </c>
      <c r="I3" s="4">
        <f>VLOOKUP($Q$1,'2025 Girls'!A:G,7,0)</f>
        <v>282</v>
      </c>
      <c r="J3" s="4">
        <v>251</v>
      </c>
      <c r="K3" s="4">
        <f>J3-H3</f>
        <v>9</v>
      </c>
      <c r="L3" s="84">
        <f>H3/J3</f>
        <v>0.96414342629482075</v>
      </c>
      <c r="N3" s="21">
        <f>B3+H3</f>
        <v>294</v>
      </c>
      <c r="O3" s="21">
        <f>D3+J3</f>
        <v>471</v>
      </c>
      <c r="P3" s="21">
        <f>O3-N3</f>
        <v>177</v>
      </c>
      <c r="Q3" s="8">
        <f>N3/O3</f>
        <v>0.62420382165605093</v>
      </c>
    </row>
    <row r="4" spans="1:17" ht="9.6" customHeight="1" x14ac:dyDescent="0.25"/>
    <row r="5" spans="1:17" ht="46.9" customHeight="1" x14ac:dyDescent="0.3">
      <c r="B5" s="94" t="s">
        <v>2062</v>
      </c>
      <c r="C5" s="95"/>
      <c r="D5" s="95"/>
      <c r="E5" s="95"/>
      <c r="F5" s="95"/>
      <c r="H5" s="94" t="s">
        <v>22</v>
      </c>
      <c r="I5" s="95"/>
      <c r="J5" s="95"/>
      <c r="K5" s="95"/>
      <c r="L5" s="95"/>
      <c r="M5" s="83"/>
      <c r="N5" s="99" t="s">
        <v>1784</v>
      </c>
      <c r="O5" s="99"/>
      <c r="P5" s="99"/>
      <c r="Q5" s="99"/>
    </row>
    <row r="6" spans="1:17" ht="64.900000000000006" customHeight="1" x14ac:dyDescent="0.25">
      <c r="B6" s="37" t="str">
        <f>B2</f>
        <v>2025 Members as of 4/18/2025</v>
      </c>
      <c r="C6" s="6" t="s">
        <v>0</v>
      </c>
      <c r="D6" s="6" t="str">
        <f>D2</f>
        <v>2025 Goal</v>
      </c>
      <c r="E6" s="10" t="s">
        <v>27</v>
      </c>
      <c r="F6" s="81" t="s">
        <v>2061</v>
      </c>
      <c r="H6" s="15" t="str">
        <f>B6</f>
        <v>2025 Members as of 4/18/2025</v>
      </c>
      <c r="I6" s="6" t="s">
        <v>20</v>
      </c>
      <c r="J6" s="6" t="str">
        <f>D2</f>
        <v>2025 Goal</v>
      </c>
      <c r="K6" s="10" t="s">
        <v>27</v>
      </c>
      <c r="L6" s="81" t="s">
        <v>2061</v>
      </c>
      <c r="N6" s="16" t="s">
        <v>1781</v>
      </c>
      <c r="O6" s="16" t="s">
        <v>1782</v>
      </c>
      <c r="P6" s="16" t="s">
        <v>27</v>
      </c>
      <c r="Q6" s="81" t="s">
        <v>2061</v>
      </c>
    </row>
    <row r="7" spans="1:17" ht="24.6" customHeight="1" x14ac:dyDescent="0.25">
      <c r="B7" s="38">
        <f>SUMIFS('2025 Adults'!D:D,'2025 Adults'!$A:$A,$Q$1)</f>
        <v>38</v>
      </c>
      <c r="C7" s="21">
        <f>VLOOKUP($Q$1,'2025 Adults'!A:G,6,0)</f>
        <v>69</v>
      </c>
      <c r="D7" s="21">
        <v>148</v>
      </c>
      <c r="E7" s="21">
        <f>D7-B7</f>
        <v>110</v>
      </c>
      <c r="F7" s="8">
        <f>B7/D7</f>
        <v>0.25675675675675674</v>
      </c>
      <c r="H7" s="4">
        <f>SUMIFS('2025 Adults'!E:E,'2025 Adults'!$A:$A,$Q$1)</f>
        <v>245</v>
      </c>
      <c r="I7" s="21">
        <f>VLOOKUP($Q$1,'2025 Adults'!A:G,7,0)</f>
        <v>267</v>
      </c>
      <c r="J7" s="21">
        <v>336</v>
      </c>
      <c r="K7" s="21">
        <f>J7-H7</f>
        <v>91</v>
      </c>
      <c r="L7" s="8">
        <f>H7/J7</f>
        <v>0.72916666666666663</v>
      </c>
      <c r="N7" s="21">
        <f>B7+H7</f>
        <v>283</v>
      </c>
      <c r="O7" s="21">
        <f>D7+J7</f>
        <v>484</v>
      </c>
      <c r="P7" s="21">
        <f>O7-N7</f>
        <v>201</v>
      </c>
      <c r="Q7" s="85">
        <f>N7/O7</f>
        <v>0.58471074380165289</v>
      </c>
    </row>
    <row r="8" spans="1:17" ht="13.15" customHeight="1" x14ac:dyDescent="0.25"/>
    <row r="9" spans="1:17" ht="46.9" customHeight="1" x14ac:dyDescent="0.3">
      <c r="B9" s="98" t="s">
        <v>28</v>
      </c>
      <c r="C9" s="93"/>
      <c r="D9" s="93"/>
      <c r="E9" s="93"/>
      <c r="F9" s="93"/>
    </row>
    <row r="10" spans="1:17" ht="46.9" customHeight="1" x14ac:dyDescent="0.25">
      <c r="B10" s="9" t="s">
        <v>21</v>
      </c>
      <c r="C10" s="3" t="s">
        <v>29</v>
      </c>
      <c r="D10" s="10" t="s">
        <v>27</v>
      </c>
      <c r="E10" s="81" t="s">
        <v>2061</v>
      </c>
    </row>
    <row r="11" spans="1:17" ht="18" customHeight="1" x14ac:dyDescent="0.25">
      <c r="B11" s="4">
        <f>COUNTIF('2025 New Troops'!A:A,$Q$1)</f>
        <v>3</v>
      </c>
      <c r="C11" s="5">
        <v>11</v>
      </c>
      <c r="D11" s="4">
        <f>C11-B11</f>
        <v>8</v>
      </c>
      <c r="E11" s="84">
        <f>B11/C11</f>
        <v>0.27272727272727271</v>
      </c>
    </row>
    <row r="12" spans="1:17" ht="46.9" customHeight="1" x14ac:dyDescent="0.35">
      <c r="B12" s="97" t="s">
        <v>25</v>
      </c>
      <c r="C12" s="97"/>
      <c r="D12" s="97"/>
      <c r="E12" s="97"/>
      <c r="F12" s="97"/>
      <c r="G12" s="97"/>
      <c r="H12" s="97"/>
    </row>
    <row r="13" spans="1:17" ht="31.5" customHeight="1" x14ac:dyDescent="0.25">
      <c r="A13" s="24" t="s">
        <v>152</v>
      </c>
      <c r="B13" s="57" t="s">
        <v>2</v>
      </c>
      <c r="C13" s="49" t="s">
        <v>3</v>
      </c>
      <c r="D13" s="50" t="s">
        <v>5</v>
      </c>
      <c r="E13" s="51" t="s">
        <v>2692</v>
      </c>
      <c r="F13" s="51" t="s">
        <v>2691</v>
      </c>
      <c r="G13" s="52" t="s">
        <v>2689</v>
      </c>
      <c r="H13" s="52" t="s">
        <v>2693</v>
      </c>
      <c r="I13" s="52" t="s">
        <v>2690</v>
      </c>
      <c r="J13" s="70" t="s">
        <v>2688</v>
      </c>
      <c r="K13" s="53" t="s">
        <v>9</v>
      </c>
      <c r="L13" s="54" t="s">
        <v>10</v>
      </c>
    </row>
    <row r="14" spans="1:17" ht="31.5" customHeight="1" x14ac:dyDescent="0.25">
      <c r="A14" s="7" t="s">
        <v>639</v>
      </c>
      <c r="B14" s="35" t="s">
        <v>640</v>
      </c>
      <c r="C14" s="56" t="s">
        <v>13</v>
      </c>
      <c r="D14" s="56" t="s">
        <v>14</v>
      </c>
      <c r="E14" s="56">
        <v>76014</v>
      </c>
      <c r="F14" s="56" t="s">
        <v>2738</v>
      </c>
      <c r="G14" s="56" t="s">
        <v>2695</v>
      </c>
      <c r="H14" s="56" t="s">
        <v>2711</v>
      </c>
      <c r="I14" s="4">
        <v>189</v>
      </c>
      <c r="J14" s="22">
        <f>IFERROR(VLOOKUP(A14,'GS by School'!A:D,3,0),0)</f>
        <v>2</v>
      </c>
      <c r="K14" s="4">
        <f>I14-J14</f>
        <v>187</v>
      </c>
      <c r="L14" s="8">
        <f>IFERROR(I14/#REF!,0)</f>
        <v>0</v>
      </c>
    </row>
    <row r="15" spans="1:17" ht="31.5" customHeight="1" x14ac:dyDescent="0.25">
      <c r="A15" s="7" t="s">
        <v>778</v>
      </c>
      <c r="B15" s="35" t="s">
        <v>779</v>
      </c>
      <c r="C15" s="56" t="s">
        <v>13</v>
      </c>
      <c r="D15" s="56" t="s">
        <v>14</v>
      </c>
      <c r="E15" s="56">
        <v>76016</v>
      </c>
      <c r="F15" s="56" t="s">
        <v>2880</v>
      </c>
      <c r="G15" s="56" t="s">
        <v>2698</v>
      </c>
      <c r="H15" s="56" t="s">
        <v>2767</v>
      </c>
      <c r="I15" s="4">
        <v>257</v>
      </c>
      <c r="J15" s="22">
        <f>IFERROR(VLOOKUP(A15,'GS by School'!A:D,3,0),0)</f>
        <v>8</v>
      </c>
      <c r="K15" s="4">
        <f t="shared" ref="K15:K49" si="0">I15-J15</f>
        <v>249</v>
      </c>
      <c r="L15" s="8">
        <f>IFERROR(I15/#REF!,0)</f>
        <v>0</v>
      </c>
    </row>
    <row r="16" spans="1:17" ht="31.5" customHeight="1" x14ac:dyDescent="0.25">
      <c r="A16" s="7" t="s">
        <v>780</v>
      </c>
      <c r="B16" s="35" t="s">
        <v>781</v>
      </c>
      <c r="C16" s="56" t="s">
        <v>13</v>
      </c>
      <c r="D16" s="56" t="s">
        <v>14</v>
      </c>
      <c r="E16" s="56">
        <v>76016</v>
      </c>
      <c r="F16" s="56" t="s">
        <v>2880</v>
      </c>
      <c r="G16" s="56" t="s">
        <v>2768</v>
      </c>
      <c r="H16" s="56" t="s">
        <v>2696</v>
      </c>
      <c r="I16" s="4">
        <v>273</v>
      </c>
      <c r="J16" s="22">
        <f>IFERROR(VLOOKUP(A16,'GS by School'!A:D,3,0),0)</f>
        <v>18</v>
      </c>
      <c r="K16" s="4">
        <f t="shared" si="0"/>
        <v>255</v>
      </c>
      <c r="L16" s="8">
        <f>IFERROR(I16/#REF!,0)</f>
        <v>0</v>
      </c>
    </row>
    <row r="17" spans="1:12" ht="31.5" customHeight="1" x14ac:dyDescent="0.25">
      <c r="A17" s="7" t="s">
        <v>816</v>
      </c>
      <c r="B17" s="35" t="s">
        <v>817</v>
      </c>
      <c r="C17" s="56" t="s">
        <v>13</v>
      </c>
      <c r="D17" s="56" t="s">
        <v>14</v>
      </c>
      <c r="E17" s="56">
        <v>76002</v>
      </c>
      <c r="F17" s="56" t="s">
        <v>2738</v>
      </c>
      <c r="G17" s="56" t="s">
        <v>2695</v>
      </c>
      <c r="H17" s="56" t="s">
        <v>2711</v>
      </c>
      <c r="I17" s="4">
        <v>224</v>
      </c>
      <c r="J17" s="22">
        <f>IFERROR(VLOOKUP(A17,'GS by School'!A:D,3,0),0)</f>
        <v>7</v>
      </c>
      <c r="K17" s="4">
        <f t="shared" si="0"/>
        <v>217</v>
      </c>
      <c r="L17" s="8">
        <f>IFERROR(I17/#REF!,0)</f>
        <v>0</v>
      </c>
    </row>
    <row r="18" spans="1:12" ht="31.5" customHeight="1" x14ac:dyDescent="0.25">
      <c r="A18" s="7" t="s">
        <v>808</v>
      </c>
      <c r="B18" s="35" t="s">
        <v>2881</v>
      </c>
      <c r="C18" s="56" t="s">
        <v>13</v>
      </c>
      <c r="D18" s="56" t="s">
        <v>14</v>
      </c>
      <c r="E18" s="56">
        <v>76014</v>
      </c>
      <c r="F18" s="56" t="s">
        <v>2738</v>
      </c>
      <c r="G18" s="56" t="s">
        <v>2695</v>
      </c>
      <c r="H18" s="56" t="s">
        <v>2711</v>
      </c>
      <c r="I18" s="4">
        <v>260</v>
      </c>
      <c r="J18" s="22">
        <f>IFERROR(VLOOKUP(A18,'GS by School'!A:D,3,0),0)</f>
        <v>0</v>
      </c>
      <c r="K18" s="4">
        <f t="shared" si="0"/>
        <v>260</v>
      </c>
      <c r="L18" s="8">
        <f>IFERROR(I18/#REF!,0)</f>
        <v>0</v>
      </c>
    </row>
    <row r="19" spans="1:12" ht="31.5" customHeight="1" x14ac:dyDescent="0.25">
      <c r="A19" s="7" t="s">
        <v>1067</v>
      </c>
      <c r="B19" s="35" t="s">
        <v>1068</v>
      </c>
      <c r="C19" s="56" t="s">
        <v>13</v>
      </c>
      <c r="D19" s="56" t="s">
        <v>14</v>
      </c>
      <c r="E19" s="56">
        <v>76018</v>
      </c>
      <c r="F19" s="56" t="s">
        <v>2738</v>
      </c>
      <c r="G19" s="56" t="s">
        <v>2695</v>
      </c>
      <c r="H19" s="56" t="s">
        <v>2711</v>
      </c>
      <c r="I19" s="4">
        <v>400</v>
      </c>
      <c r="J19" s="22">
        <f>IFERROR(VLOOKUP(A19,'GS by School'!A:D,3,0),0)</f>
        <v>6</v>
      </c>
      <c r="K19" s="4">
        <f t="shared" si="0"/>
        <v>394</v>
      </c>
      <c r="L19" s="8">
        <f>IFERROR(I19/#REF!,0)</f>
        <v>0</v>
      </c>
    </row>
    <row r="20" spans="1:12" ht="31.5" customHeight="1" x14ac:dyDescent="0.25">
      <c r="A20" s="7" t="s">
        <v>1069</v>
      </c>
      <c r="B20" s="35" t="s">
        <v>2882</v>
      </c>
      <c r="C20" s="56" t="s">
        <v>13</v>
      </c>
      <c r="D20" s="56" t="s">
        <v>14</v>
      </c>
      <c r="E20" s="56">
        <v>76002</v>
      </c>
      <c r="F20" s="56" t="s">
        <v>2738</v>
      </c>
      <c r="G20" s="56" t="s">
        <v>2695</v>
      </c>
      <c r="H20" s="56" t="s">
        <v>2711</v>
      </c>
      <c r="I20" s="4">
        <v>219</v>
      </c>
      <c r="J20" s="22">
        <f>IFERROR(VLOOKUP(A20,'GS by School'!A:D,3,0),0)</f>
        <v>0</v>
      </c>
      <c r="K20" s="4">
        <f t="shared" si="0"/>
        <v>219</v>
      </c>
      <c r="L20" s="8">
        <f>IFERROR(I20/#REF!,0)</f>
        <v>0</v>
      </c>
    </row>
    <row r="21" spans="1:12" ht="31.5" customHeight="1" x14ac:dyDescent="0.25">
      <c r="A21" s="7" t="s">
        <v>469</v>
      </c>
      <c r="B21" s="35" t="s">
        <v>2883</v>
      </c>
      <c r="C21" s="56" t="s">
        <v>13</v>
      </c>
      <c r="D21" s="56" t="s">
        <v>14</v>
      </c>
      <c r="E21" s="56">
        <v>76018</v>
      </c>
      <c r="F21" s="56" t="s">
        <v>2738</v>
      </c>
      <c r="G21" s="56" t="s">
        <v>2695</v>
      </c>
      <c r="H21" s="56" t="s">
        <v>2711</v>
      </c>
      <c r="I21" s="4">
        <v>223</v>
      </c>
      <c r="J21" s="22">
        <f>IFERROR(VLOOKUP(A21,'GS by School'!A:D,3,0),0)</f>
        <v>0</v>
      </c>
      <c r="K21" s="4">
        <f t="shared" si="0"/>
        <v>223</v>
      </c>
      <c r="L21" s="8">
        <f>IFERROR(I21/#REF!,0)</f>
        <v>0</v>
      </c>
    </row>
    <row r="22" spans="1:12" ht="42" customHeight="1" x14ac:dyDescent="0.25">
      <c r="A22" s="7" t="s">
        <v>1304</v>
      </c>
      <c r="B22" s="35" t="s">
        <v>2333</v>
      </c>
      <c r="C22" s="56" t="s">
        <v>13</v>
      </c>
      <c r="D22" s="56" t="s">
        <v>14</v>
      </c>
      <c r="E22" s="56">
        <v>76014</v>
      </c>
      <c r="F22" s="56" t="s">
        <v>2738</v>
      </c>
      <c r="G22" s="56" t="s">
        <v>2695</v>
      </c>
      <c r="H22" s="56" t="s">
        <v>2711</v>
      </c>
      <c r="I22" s="4">
        <v>287</v>
      </c>
      <c r="J22" s="22">
        <f>IFERROR(VLOOKUP(A22,'GS by School'!A:D,3,0),0)</f>
        <v>2</v>
      </c>
      <c r="K22" s="4">
        <f t="shared" si="0"/>
        <v>285</v>
      </c>
      <c r="L22" s="8">
        <f>IFERROR(I22/#REF!,0)</f>
        <v>0</v>
      </c>
    </row>
    <row r="23" spans="1:12" ht="31.5" customHeight="1" x14ac:dyDescent="0.25">
      <c r="A23" s="38" t="s">
        <v>1882</v>
      </c>
      <c r="B23" s="58" t="s">
        <v>1883</v>
      </c>
      <c r="C23" s="55" t="s">
        <v>13</v>
      </c>
      <c r="D23" s="48" t="s">
        <v>14</v>
      </c>
      <c r="E23" s="48">
        <v>76012</v>
      </c>
      <c r="F23" s="48" t="s">
        <v>2738</v>
      </c>
      <c r="G23" s="48" t="s">
        <v>2695</v>
      </c>
      <c r="H23" s="48" t="s">
        <v>2695</v>
      </c>
      <c r="I23" s="4">
        <v>61</v>
      </c>
      <c r="J23" s="22">
        <f>IFERROR(VLOOKUP(A23,'GS by School'!A:D,3,0),0)</f>
        <v>0</v>
      </c>
      <c r="K23" s="4">
        <f t="shared" si="0"/>
        <v>61</v>
      </c>
      <c r="L23" s="8">
        <f>IFERROR(I23/#REF!,0)</f>
        <v>0</v>
      </c>
    </row>
    <row r="24" spans="1:12" ht="31.5" customHeight="1" x14ac:dyDescent="0.25">
      <c r="A24" s="38" t="s">
        <v>1486</v>
      </c>
      <c r="B24" s="58" t="s">
        <v>1487</v>
      </c>
      <c r="C24" s="55" t="s">
        <v>13</v>
      </c>
      <c r="D24" s="48" t="s">
        <v>14</v>
      </c>
      <c r="E24" s="48">
        <v>76017</v>
      </c>
      <c r="F24" s="48" t="s">
        <v>2738</v>
      </c>
      <c r="G24" s="48" t="s">
        <v>2698</v>
      </c>
      <c r="H24" s="48" t="s">
        <v>2696</v>
      </c>
      <c r="I24" s="4">
        <v>263</v>
      </c>
      <c r="J24" s="22">
        <f>IFERROR(VLOOKUP(A24,'GS by School'!A:D,3,0),0)</f>
        <v>48</v>
      </c>
      <c r="K24" s="4">
        <f t="shared" si="0"/>
        <v>215</v>
      </c>
      <c r="L24" s="8">
        <f>IFERROR(I24/#REF!,0)</f>
        <v>0</v>
      </c>
    </row>
    <row r="25" spans="1:12" ht="31.5" customHeight="1" x14ac:dyDescent="0.25">
      <c r="A25" s="4" t="s">
        <v>1096</v>
      </c>
      <c r="B25" s="35" t="s">
        <v>1097</v>
      </c>
      <c r="C25" s="56" t="s">
        <v>13</v>
      </c>
      <c r="D25" s="56" t="s">
        <v>14</v>
      </c>
      <c r="E25" s="56">
        <v>76016</v>
      </c>
      <c r="F25" s="56" t="s">
        <v>2738</v>
      </c>
      <c r="G25" s="56" t="s">
        <v>2695</v>
      </c>
      <c r="H25" s="56" t="s">
        <v>2711</v>
      </c>
      <c r="I25" s="4">
        <v>333</v>
      </c>
      <c r="J25" s="22">
        <f>IFERROR(VLOOKUP(A25,'GS by School'!A:D,3,0),0)</f>
        <v>14</v>
      </c>
      <c r="K25" s="4">
        <f t="shared" si="0"/>
        <v>319</v>
      </c>
      <c r="L25" s="8">
        <f>IFERROR(I25/#REF!,0)</f>
        <v>0</v>
      </c>
    </row>
    <row r="26" spans="1:12" ht="31.5" customHeight="1" x14ac:dyDescent="0.25">
      <c r="A26" s="4" t="s">
        <v>159</v>
      </c>
      <c r="B26" s="35" t="s">
        <v>1284</v>
      </c>
      <c r="C26" s="56" t="s">
        <v>13</v>
      </c>
      <c r="D26" s="56" t="s">
        <v>14</v>
      </c>
      <c r="E26" s="56">
        <v>76013</v>
      </c>
      <c r="F26" s="56" t="s">
        <v>2738</v>
      </c>
      <c r="G26" s="56" t="s">
        <v>2695</v>
      </c>
      <c r="H26" s="56" t="s">
        <v>2711</v>
      </c>
      <c r="I26" s="4">
        <v>281</v>
      </c>
      <c r="J26" s="22">
        <f>IFERROR(VLOOKUP(A26,'GS by School'!A:D,3,0),0)</f>
        <v>2</v>
      </c>
      <c r="K26" s="4">
        <f t="shared" si="0"/>
        <v>279</v>
      </c>
      <c r="L26" s="8">
        <f>IFERROR(I26/#REF!,0)</f>
        <v>0</v>
      </c>
    </row>
    <row r="27" spans="1:12" ht="31.5" customHeight="1" x14ac:dyDescent="0.25">
      <c r="A27" s="4" t="s">
        <v>1342</v>
      </c>
      <c r="B27" s="35" t="s">
        <v>1343</v>
      </c>
      <c r="C27" s="56" t="s">
        <v>13</v>
      </c>
      <c r="D27" s="56" t="s">
        <v>14</v>
      </c>
      <c r="E27" s="56">
        <v>76013</v>
      </c>
      <c r="F27" s="56" t="s">
        <v>2738</v>
      </c>
      <c r="G27" s="56" t="s">
        <v>2695</v>
      </c>
      <c r="H27" s="56" t="s">
        <v>2711</v>
      </c>
      <c r="I27" s="4">
        <v>304</v>
      </c>
      <c r="J27" s="22">
        <f>IFERROR(VLOOKUP(A27,'GS by School'!A:D,3,0),0)</f>
        <v>7</v>
      </c>
      <c r="K27" s="4">
        <f t="shared" si="0"/>
        <v>297</v>
      </c>
      <c r="L27" s="8">
        <f>IFERROR(I27/#REF!,0)</f>
        <v>0</v>
      </c>
    </row>
    <row r="28" spans="1:12" ht="31.5" customHeight="1" x14ac:dyDescent="0.25">
      <c r="A28" s="4" t="s">
        <v>1037</v>
      </c>
      <c r="B28" s="35" t="s">
        <v>1038</v>
      </c>
      <c r="C28" s="56" t="s">
        <v>13</v>
      </c>
      <c r="D28" s="56" t="s">
        <v>14</v>
      </c>
      <c r="E28" s="56">
        <v>76018</v>
      </c>
      <c r="F28" s="56" t="s">
        <v>2738</v>
      </c>
      <c r="G28" s="56" t="s">
        <v>2695</v>
      </c>
      <c r="H28" s="56" t="s">
        <v>2711</v>
      </c>
      <c r="I28" s="4">
        <v>255</v>
      </c>
      <c r="J28" s="22">
        <f>IFERROR(VLOOKUP(A28,'GS by School'!A:D,3,0),0)</f>
        <v>1</v>
      </c>
      <c r="K28" s="4">
        <f t="shared" si="0"/>
        <v>254</v>
      </c>
      <c r="L28" s="8">
        <f>IFERROR(I28/#REF!,0)</f>
        <v>0</v>
      </c>
    </row>
    <row r="29" spans="1:12" ht="31.5" customHeight="1" x14ac:dyDescent="0.25">
      <c r="A29" s="4" t="s">
        <v>1149</v>
      </c>
      <c r="B29" s="35" t="s">
        <v>2439</v>
      </c>
      <c r="C29" s="56" t="s">
        <v>13</v>
      </c>
      <c r="D29" s="56" t="s">
        <v>14</v>
      </c>
      <c r="E29" s="56">
        <v>76015</v>
      </c>
      <c r="F29" s="56" t="s">
        <v>2738</v>
      </c>
      <c r="G29" s="56" t="s">
        <v>2695</v>
      </c>
      <c r="H29" s="56" t="s">
        <v>2711</v>
      </c>
      <c r="I29" s="4">
        <v>264</v>
      </c>
      <c r="J29" s="22">
        <f>IFERROR(VLOOKUP(A29,'GS by School'!A:D,3,0),0)</f>
        <v>1</v>
      </c>
      <c r="K29" s="4">
        <f t="shared" si="0"/>
        <v>263</v>
      </c>
      <c r="L29" s="8">
        <f>IFERROR(I29/#REF!,0)</f>
        <v>0</v>
      </c>
    </row>
    <row r="30" spans="1:12" ht="31.5" customHeight="1" x14ac:dyDescent="0.25">
      <c r="A30" s="4" t="s">
        <v>650</v>
      </c>
      <c r="B30" s="35" t="s">
        <v>2884</v>
      </c>
      <c r="C30" s="56" t="s">
        <v>13</v>
      </c>
      <c r="D30" s="56" t="s">
        <v>14</v>
      </c>
      <c r="E30" s="56">
        <v>76014</v>
      </c>
      <c r="F30" s="56" t="s">
        <v>2738</v>
      </c>
      <c r="G30" s="56" t="s">
        <v>2695</v>
      </c>
      <c r="H30" s="56" t="s">
        <v>2711</v>
      </c>
      <c r="I30" s="4">
        <v>243</v>
      </c>
      <c r="J30" s="22">
        <f>IFERROR(VLOOKUP(A30,'GS by School'!A:D,3,0),0)</f>
        <v>1</v>
      </c>
      <c r="K30" s="4">
        <f t="shared" si="0"/>
        <v>242</v>
      </c>
      <c r="L30" s="8">
        <f>IFERROR(I30/#REF!,0)</f>
        <v>0</v>
      </c>
    </row>
    <row r="31" spans="1:12" ht="31.5" customHeight="1" x14ac:dyDescent="0.25">
      <c r="A31" s="4" t="s">
        <v>2885</v>
      </c>
      <c r="B31" s="35" t="s">
        <v>2886</v>
      </c>
      <c r="C31" s="56" t="s">
        <v>13</v>
      </c>
      <c r="D31" s="56" t="s">
        <v>14</v>
      </c>
      <c r="E31" s="56">
        <v>76014</v>
      </c>
      <c r="F31" s="56" t="s">
        <v>2738</v>
      </c>
      <c r="G31" s="56" t="s">
        <v>2695</v>
      </c>
      <c r="H31" s="56" t="s">
        <v>2711</v>
      </c>
      <c r="I31" s="4">
        <v>179</v>
      </c>
      <c r="J31" s="22">
        <f>IFERROR(VLOOKUP(A31,'GS by School'!A:D,3,0),0)</f>
        <v>0</v>
      </c>
      <c r="K31" s="4">
        <f t="shared" si="0"/>
        <v>179</v>
      </c>
      <c r="L31" s="8">
        <f>IFERROR(I31/#REF!,0)</f>
        <v>0</v>
      </c>
    </row>
    <row r="32" spans="1:12" ht="31.5" customHeight="1" x14ac:dyDescent="0.25">
      <c r="A32" s="4" t="s">
        <v>162</v>
      </c>
      <c r="B32" s="35" t="s">
        <v>834</v>
      </c>
      <c r="C32" s="56" t="s">
        <v>13</v>
      </c>
      <c r="D32" s="56" t="s">
        <v>14</v>
      </c>
      <c r="E32" s="56">
        <v>76013</v>
      </c>
      <c r="F32" s="56" t="s">
        <v>2738</v>
      </c>
      <c r="G32" s="56" t="s">
        <v>2695</v>
      </c>
      <c r="H32" s="56" t="s">
        <v>2711</v>
      </c>
      <c r="I32" s="4">
        <v>249</v>
      </c>
      <c r="J32" s="22">
        <f>IFERROR(VLOOKUP(A32,'GS by School'!A:D,3,0),0)</f>
        <v>5</v>
      </c>
      <c r="K32" s="4">
        <f t="shared" si="0"/>
        <v>244</v>
      </c>
      <c r="L32" s="8">
        <f>IFERROR(I32/#REF!,0)</f>
        <v>0</v>
      </c>
    </row>
    <row r="33" spans="1:12" ht="31.5" customHeight="1" x14ac:dyDescent="0.25">
      <c r="A33" s="4" t="s">
        <v>1367</v>
      </c>
      <c r="B33" s="35" t="s">
        <v>2154</v>
      </c>
      <c r="C33" s="56" t="s">
        <v>13</v>
      </c>
      <c r="D33" s="56" t="s">
        <v>14</v>
      </c>
      <c r="E33" s="56">
        <v>76017</v>
      </c>
      <c r="F33" s="56" t="s">
        <v>2699</v>
      </c>
      <c r="G33" s="56" t="s">
        <v>2698</v>
      </c>
      <c r="H33" s="56" t="s">
        <v>2696</v>
      </c>
      <c r="I33" s="4">
        <v>372</v>
      </c>
      <c r="J33" s="22">
        <f>IFERROR(VLOOKUP(A33,'GS by School'!A:D,3,0),0)</f>
        <v>50</v>
      </c>
      <c r="K33" s="4">
        <f t="shared" si="0"/>
        <v>322</v>
      </c>
      <c r="L33" s="8">
        <f>IFERROR(I33/#REF!,0)</f>
        <v>0</v>
      </c>
    </row>
    <row r="34" spans="1:12" ht="31.5" customHeight="1" x14ac:dyDescent="0.25">
      <c r="A34" s="4" t="s">
        <v>761</v>
      </c>
      <c r="B34" s="35" t="s">
        <v>2887</v>
      </c>
      <c r="C34" s="56" t="s">
        <v>13</v>
      </c>
      <c r="D34" s="56" t="s">
        <v>1884</v>
      </c>
      <c r="E34" s="56">
        <v>76060</v>
      </c>
      <c r="F34" s="56" t="s">
        <v>2761</v>
      </c>
      <c r="G34" s="56" t="s">
        <v>2695</v>
      </c>
      <c r="H34" s="56" t="s">
        <v>2696</v>
      </c>
      <c r="I34" s="4">
        <v>291</v>
      </c>
      <c r="J34" s="22">
        <f>IFERROR(VLOOKUP(A34,'GS by School'!A:D,3,0),0)</f>
        <v>2</v>
      </c>
      <c r="K34" s="4">
        <f t="shared" si="0"/>
        <v>289</v>
      </c>
      <c r="L34" s="8">
        <f>IFERROR(I34/#REF!,0)</f>
        <v>0</v>
      </c>
    </row>
    <row r="35" spans="1:12" ht="31.5" customHeight="1" x14ac:dyDescent="0.25">
      <c r="A35" s="4" t="s">
        <v>163</v>
      </c>
      <c r="B35" s="35" t="s">
        <v>629</v>
      </c>
      <c r="C35" s="56" t="s">
        <v>13</v>
      </c>
      <c r="D35" s="56" t="s">
        <v>14</v>
      </c>
      <c r="E35" s="56">
        <v>76016</v>
      </c>
      <c r="F35" s="56" t="s">
        <v>2738</v>
      </c>
      <c r="G35" s="56" t="s">
        <v>2695</v>
      </c>
      <c r="H35" s="56" t="s">
        <v>2711</v>
      </c>
      <c r="I35" s="4">
        <v>203</v>
      </c>
      <c r="J35" s="22">
        <f>IFERROR(VLOOKUP(A35,'GS by School'!A:D,3,0),0)</f>
        <v>8</v>
      </c>
      <c r="K35" s="4">
        <f t="shared" si="0"/>
        <v>195</v>
      </c>
      <c r="L35" s="8">
        <f>IFERROR(I35/#REF!,0)</f>
        <v>0</v>
      </c>
    </row>
    <row r="36" spans="1:12" ht="31.5" customHeight="1" x14ac:dyDescent="0.25">
      <c r="A36" s="4" t="s">
        <v>1298</v>
      </c>
      <c r="B36" s="35" t="s">
        <v>1299</v>
      </c>
      <c r="C36" s="56" t="s">
        <v>13</v>
      </c>
      <c r="D36" s="56" t="s">
        <v>14</v>
      </c>
      <c r="E36" s="56">
        <v>76016</v>
      </c>
      <c r="F36" s="56" t="s">
        <v>2738</v>
      </c>
      <c r="G36" s="56" t="s">
        <v>2695</v>
      </c>
      <c r="H36" s="56" t="s">
        <v>2711</v>
      </c>
      <c r="I36" s="4">
        <v>337</v>
      </c>
      <c r="J36" s="22">
        <f>IFERROR(VLOOKUP(A36,'GS by School'!A:D,3,0),0)</f>
        <v>15</v>
      </c>
      <c r="K36" s="4">
        <f t="shared" si="0"/>
        <v>322</v>
      </c>
      <c r="L36" s="8">
        <f>IFERROR(I36/#REF!,0)</f>
        <v>0</v>
      </c>
    </row>
    <row r="37" spans="1:12" ht="31.5" customHeight="1" x14ac:dyDescent="0.25">
      <c r="A37" s="4" t="s">
        <v>2888</v>
      </c>
      <c r="B37" s="35" t="s">
        <v>2889</v>
      </c>
      <c r="C37" s="56" t="s">
        <v>13</v>
      </c>
      <c r="D37" s="56" t="s">
        <v>14</v>
      </c>
      <c r="E37" s="56">
        <v>76018</v>
      </c>
      <c r="F37" s="56" t="s">
        <v>2890</v>
      </c>
      <c r="G37" s="56" t="s">
        <v>2695</v>
      </c>
      <c r="H37" s="56" t="s">
        <v>2744</v>
      </c>
      <c r="I37" s="4">
        <v>116</v>
      </c>
      <c r="J37" s="22">
        <f>IFERROR(VLOOKUP(A37,'GS by School'!A:D,3,0),0)</f>
        <v>0</v>
      </c>
      <c r="K37" s="4">
        <f t="shared" si="0"/>
        <v>116</v>
      </c>
      <c r="L37" s="8">
        <f>IFERROR(I37/#REF!,0)</f>
        <v>0</v>
      </c>
    </row>
    <row r="38" spans="1:12" ht="31.5" customHeight="1" x14ac:dyDescent="0.25">
      <c r="A38" s="4" t="s">
        <v>1649</v>
      </c>
      <c r="B38" s="35" t="s">
        <v>1650</v>
      </c>
      <c r="C38" s="56" t="s">
        <v>13</v>
      </c>
      <c r="D38" s="56" t="s">
        <v>14</v>
      </c>
      <c r="E38" s="56">
        <v>76014</v>
      </c>
      <c r="F38" s="56" t="s">
        <v>2738</v>
      </c>
      <c r="G38" s="56" t="s">
        <v>2695</v>
      </c>
      <c r="H38" s="56" t="s">
        <v>2711</v>
      </c>
      <c r="I38" s="4">
        <v>311</v>
      </c>
      <c r="J38" s="22">
        <f>IFERROR(VLOOKUP(A38,'GS by School'!A:D,3,0),0)</f>
        <v>8</v>
      </c>
      <c r="K38" s="4">
        <f t="shared" si="0"/>
        <v>303</v>
      </c>
      <c r="L38" s="8">
        <f>IFERROR(I38/#REF!,0)</f>
        <v>0</v>
      </c>
    </row>
    <row r="39" spans="1:12" ht="31.5" customHeight="1" x14ac:dyDescent="0.25">
      <c r="A39" s="4" t="s">
        <v>1686</v>
      </c>
      <c r="B39" s="35" t="s">
        <v>1227</v>
      </c>
      <c r="C39" s="56" t="s">
        <v>13</v>
      </c>
      <c r="D39" s="56" t="s">
        <v>14</v>
      </c>
      <c r="E39" s="56">
        <v>76016</v>
      </c>
      <c r="F39" s="56" t="s">
        <v>2738</v>
      </c>
      <c r="G39" s="56" t="s">
        <v>2695</v>
      </c>
      <c r="H39" s="56" t="s">
        <v>2711</v>
      </c>
      <c r="I39" s="4">
        <v>272</v>
      </c>
      <c r="J39" s="22">
        <f>IFERROR(VLOOKUP(A39,'GS by School'!A:D,3,0),0)</f>
        <v>5</v>
      </c>
      <c r="K39" s="4">
        <f t="shared" si="0"/>
        <v>267</v>
      </c>
      <c r="L39" s="8">
        <f>IFERROR(I39/#REF!,0)</f>
        <v>0</v>
      </c>
    </row>
    <row r="40" spans="1:12" ht="31.5" customHeight="1" x14ac:dyDescent="0.25">
      <c r="A40" s="4" t="s">
        <v>635</v>
      </c>
      <c r="B40" s="35" t="s">
        <v>636</v>
      </c>
      <c r="C40" s="56" t="s">
        <v>13</v>
      </c>
      <c r="D40" s="56" t="s">
        <v>14</v>
      </c>
      <c r="E40" s="56">
        <v>76017</v>
      </c>
      <c r="F40" s="56" t="s">
        <v>2738</v>
      </c>
      <c r="G40" s="56" t="s">
        <v>2695</v>
      </c>
      <c r="H40" s="56" t="s">
        <v>2711</v>
      </c>
      <c r="I40" s="4">
        <v>463</v>
      </c>
      <c r="J40" s="22">
        <f>IFERROR(VLOOKUP(A40,'GS by School'!A:D,3,0),0)</f>
        <v>13</v>
      </c>
      <c r="K40" s="4">
        <f t="shared" si="0"/>
        <v>450</v>
      </c>
      <c r="L40" s="8">
        <f>IFERROR(I40/#REF!,0)</f>
        <v>0</v>
      </c>
    </row>
    <row r="41" spans="1:12" ht="31.5" customHeight="1" x14ac:dyDescent="0.25">
      <c r="A41" s="4" t="s">
        <v>1570</v>
      </c>
      <c r="B41" s="35" t="s">
        <v>2434</v>
      </c>
      <c r="C41" s="56" t="s">
        <v>13</v>
      </c>
      <c r="D41" s="56" t="s">
        <v>14</v>
      </c>
      <c r="E41" s="56">
        <v>76014</v>
      </c>
      <c r="F41" s="56" t="s">
        <v>2738</v>
      </c>
      <c r="G41" s="56" t="s">
        <v>2695</v>
      </c>
      <c r="H41" s="56" t="s">
        <v>2711</v>
      </c>
      <c r="I41" s="4">
        <v>205</v>
      </c>
      <c r="J41" s="22">
        <f>IFERROR(VLOOKUP(A41,'GS by School'!A:D,3,0),0)</f>
        <v>1</v>
      </c>
      <c r="K41" s="4">
        <f t="shared" si="0"/>
        <v>204</v>
      </c>
      <c r="L41" s="8">
        <f>IFERROR(I41/#REF!,0)</f>
        <v>0</v>
      </c>
    </row>
    <row r="42" spans="1:12" ht="31.5" customHeight="1" x14ac:dyDescent="0.25">
      <c r="A42" s="4" t="s">
        <v>2891</v>
      </c>
      <c r="B42" s="35" t="s">
        <v>2892</v>
      </c>
      <c r="C42" s="56" t="s">
        <v>13</v>
      </c>
      <c r="D42" s="56" t="s">
        <v>14</v>
      </c>
      <c r="E42" s="56">
        <v>76002</v>
      </c>
      <c r="F42" s="56" t="s">
        <v>2751</v>
      </c>
      <c r="G42" s="56" t="s">
        <v>2695</v>
      </c>
      <c r="H42" s="56" t="s">
        <v>2744</v>
      </c>
      <c r="I42" s="4">
        <v>77</v>
      </c>
      <c r="J42" s="22">
        <f>IFERROR(VLOOKUP(A42,'GS by School'!A:D,3,0),0)</f>
        <v>0</v>
      </c>
      <c r="K42" s="4">
        <f t="shared" si="0"/>
        <v>77</v>
      </c>
      <c r="L42" s="8">
        <f>IFERROR(I42/#REF!,0)</f>
        <v>0</v>
      </c>
    </row>
    <row r="43" spans="1:12" ht="31.5" customHeight="1" x14ac:dyDescent="0.25">
      <c r="A43" s="4" t="s">
        <v>647</v>
      </c>
      <c r="B43" s="35" t="s">
        <v>2227</v>
      </c>
      <c r="C43" s="56" t="s">
        <v>13</v>
      </c>
      <c r="D43" s="56" t="s">
        <v>14</v>
      </c>
      <c r="E43" s="56">
        <v>76002</v>
      </c>
      <c r="F43" s="56" t="s">
        <v>2738</v>
      </c>
      <c r="G43" s="56" t="s">
        <v>2695</v>
      </c>
      <c r="H43" s="56" t="s">
        <v>2711</v>
      </c>
      <c r="I43" s="4">
        <v>254</v>
      </c>
      <c r="J43" s="22">
        <f>IFERROR(VLOOKUP(A43,'GS by School'!A:D,3,0),0)</f>
        <v>4</v>
      </c>
      <c r="K43" s="4">
        <f t="shared" si="0"/>
        <v>250</v>
      </c>
      <c r="L43" s="8">
        <f>IFERROR(I43/#REF!,0)</f>
        <v>0</v>
      </c>
    </row>
    <row r="44" spans="1:12" ht="31.5" customHeight="1" x14ac:dyDescent="0.25">
      <c r="A44" s="4" t="s">
        <v>1614</v>
      </c>
      <c r="B44" s="35" t="s">
        <v>2207</v>
      </c>
      <c r="C44" s="56" t="s">
        <v>13</v>
      </c>
      <c r="D44" s="56" t="s">
        <v>14</v>
      </c>
      <c r="E44" s="56">
        <v>76015</v>
      </c>
      <c r="F44" s="56" t="s">
        <v>2738</v>
      </c>
      <c r="G44" s="56" t="s">
        <v>2695</v>
      </c>
      <c r="H44" s="56" t="s">
        <v>2711</v>
      </c>
      <c r="I44" s="4">
        <v>180</v>
      </c>
      <c r="J44" s="22">
        <f>IFERROR(VLOOKUP(A44,'GS by School'!A:D,3,0),0)</f>
        <v>8</v>
      </c>
      <c r="K44" s="4">
        <f t="shared" si="0"/>
        <v>172</v>
      </c>
      <c r="L44" s="8">
        <f>IFERROR(I44/#REF!,0)</f>
        <v>0</v>
      </c>
    </row>
    <row r="45" spans="1:12" ht="31.5" customHeight="1" x14ac:dyDescent="0.25">
      <c r="A45" s="4" t="s">
        <v>2029</v>
      </c>
      <c r="B45" s="35" t="s">
        <v>2893</v>
      </c>
      <c r="C45" s="56" t="s">
        <v>13</v>
      </c>
      <c r="D45" s="56" t="s">
        <v>14</v>
      </c>
      <c r="E45" s="56">
        <v>76013</v>
      </c>
      <c r="F45" s="56" t="s">
        <v>2738</v>
      </c>
      <c r="G45" s="56" t="s">
        <v>2695</v>
      </c>
      <c r="H45" s="56" t="s">
        <v>2711</v>
      </c>
      <c r="I45" s="4">
        <v>331</v>
      </c>
      <c r="J45" s="22">
        <f>IFERROR(VLOOKUP(A45,'GS by School'!A:D,3,0),0)</f>
        <v>0</v>
      </c>
      <c r="K45" s="4">
        <f t="shared" si="0"/>
        <v>331</v>
      </c>
      <c r="L45" s="8">
        <f>IFERROR(I45/#REF!,0)</f>
        <v>0</v>
      </c>
    </row>
    <row r="46" spans="1:12" ht="31.5" customHeight="1" x14ac:dyDescent="0.25">
      <c r="A46" s="4" t="s">
        <v>167</v>
      </c>
      <c r="B46" s="35" t="s">
        <v>2894</v>
      </c>
      <c r="C46" s="56" t="s">
        <v>13</v>
      </c>
      <c r="D46" s="56" t="s">
        <v>14</v>
      </c>
      <c r="E46" s="56">
        <v>76013</v>
      </c>
      <c r="F46" s="56" t="s">
        <v>2738</v>
      </c>
      <c r="G46" s="56" t="s">
        <v>2695</v>
      </c>
      <c r="H46" s="56" t="s">
        <v>2711</v>
      </c>
      <c r="I46" s="4">
        <v>271</v>
      </c>
      <c r="J46" s="22">
        <f>IFERROR(VLOOKUP(A46,'GS by School'!A:D,3,0),0)</f>
        <v>0</v>
      </c>
      <c r="K46" s="4">
        <f t="shared" si="0"/>
        <v>271</v>
      </c>
      <c r="L46" s="8">
        <f>IFERROR(I46/#REF!,0)</f>
        <v>0</v>
      </c>
    </row>
    <row r="47" spans="1:12" ht="31.5" customHeight="1" x14ac:dyDescent="0.25">
      <c r="A47" s="4" t="s">
        <v>393</v>
      </c>
      <c r="B47" s="35" t="s">
        <v>394</v>
      </c>
      <c r="C47" s="56" t="s">
        <v>13</v>
      </c>
      <c r="D47" s="56" t="s">
        <v>14</v>
      </c>
      <c r="E47" s="56">
        <v>76018</v>
      </c>
      <c r="F47" s="56" t="s">
        <v>2738</v>
      </c>
      <c r="G47" s="56" t="s">
        <v>2695</v>
      </c>
      <c r="H47" s="56" t="s">
        <v>2711</v>
      </c>
      <c r="I47" s="4">
        <v>280</v>
      </c>
      <c r="J47" s="22">
        <f>IFERROR(VLOOKUP(A47,'GS by School'!A:D,3,0),0)</f>
        <v>5</v>
      </c>
      <c r="K47" s="4">
        <f t="shared" si="0"/>
        <v>275</v>
      </c>
      <c r="L47" s="8">
        <f>IFERROR(I47/#REF!,0)</f>
        <v>0</v>
      </c>
    </row>
    <row r="48" spans="1:12" ht="31.5" customHeight="1" x14ac:dyDescent="0.25">
      <c r="A48" s="4" t="s">
        <v>862</v>
      </c>
      <c r="B48" s="35" t="s">
        <v>863</v>
      </c>
      <c r="C48" s="56" t="s">
        <v>13</v>
      </c>
      <c r="D48" s="56" t="s">
        <v>14</v>
      </c>
      <c r="E48" s="56">
        <v>76017</v>
      </c>
      <c r="F48" s="56" t="s">
        <v>2738</v>
      </c>
      <c r="G48" s="56" t="s">
        <v>2695</v>
      </c>
      <c r="H48" s="56" t="s">
        <v>2711</v>
      </c>
      <c r="I48" s="4">
        <v>353</v>
      </c>
      <c r="J48" s="22">
        <f>IFERROR(VLOOKUP(A48,'GS by School'!A:D,3,0),0)</f>
        <v>17</v>
      </c>
      <c r="K48" s="4">
        <f t="shared" si="0"/>
        <v>336</v>
      </c>
      <c r="L48" s="8">
        <f>IFERROR(I48/#REF!,0)</f>
        <v>0</v>
      </c>
    </row>
    <row r="49" spans="1:13" ht="31.5" customHeight="1" x14ac:dyDescent="0.25">
      <c r="A49" s="4" t="s">
        <v>302</v>
      </c>
      <c r="B49" s="35" t="s">
        <v>3421</v>
      </c>
      <c r="C49" s="56" t="s">
        <v>13</v>
      </c>
      <c r="D49" s="56" t="s">
        <v>11</v>
      </c>
      <c r="E49" s="56" t="s">
        <v>3422</v>
      </c>
      <c r="F49" s="56" t="s">
        <v>2738</v>
      </c>
      <c r="G49" s="56"/>
      <c r="H49" s="56"/>
      <c r="I49" s="4">
        <v>0</v>
      </c>
      <c r="J49" s="4">
        <f>IFERROR(VLOOKUP(A49,'[1]GS by School'!A:X,20,0),0)</f>
        <v>1</v>
      </c>
      <c r="K49" s="4">
        <f t="shared" si="0"/>
        <v>-1</v>
      </c>
      <c r="L49" s="8">
        <f>IFERROR(I49/#REF!,0)</f>
        <v>0</v>
      </c>
      <c r="M49" s="7" t="s">
        <v>3448</v>
      </c>
    </row>
    <row r="50" spans="1:13" ht="31.5" customHeight="1" x14ac:dyDescent="0.25">
      <c r="A50" s="7" t="s">
        <v>3423</v>
      </c>
      <c r="B50" s="36" t="s">
        <v>3424</v>
      </c>
      <c r="C50" s="7" t="s">
        <v>13</v>
      </c>
      <c r="D50" s="33"/>
      <c r="E50" s="7">
        <v>75052</v>
      </c>
      <c r="I50" s="4">
        <v>0</v>
      </c>
      <c r="J50" s="4">
        <f>IFERROR(VLOOKUP(A50,'[1]GS by School'!A:X,20,0),0)</f>
        <v>0</v>
      </c>
      <c r="K50" s="4">
        <f t="shared" ref="K50" si="1">I50-J50</f>
        <v>0</v>
      </c>
      <c r="L50" s="8">
        <f>IFERROR(I50/#REF!,0)</f>
        <v>0</v>
      </c>
      <c r="M50" s="7" t="s">
        <v>3448</v>
      </c>
    </row>
    <row r="51" spans="1:13" ht="31.5" customHeight="1" x14ac:dyDescent="0.25">
      <c r="D51" s="33"/>
    </row>
    <row r="52" spans="1:13" ht="46.9" customHeight="1" x14ac:dyDescent="0.25">
      <c r="D52" s="33"/>
    </row>
    <row r="53" spans="1:13" ht="46.9" customHeight="1" x14ac:dyDescent="0.25">
      <c r="D53" s="33"/>
    </row>
    <row r="54" spans="1:13" ht="46.9" customHeight="1" x14ac:dyDescent="0.25">
      <c r="D54" s="33"/>
    </row>
    <row r="55" spans="1:13" ht="46.9" customHeight="1" x14ac:dyDescent="0.25">
      <c r="D55" s="33"/>
    </row>
  </sheetData>
  <mergeCells count="8">
    <mergeCell ref="N5:Q5"/>
    <mergeCell ref="N1:P1"/>
    <mergeCell ref="B12:H12"/>
    <mergeCell ref="B9:F9"/>
    <mergeCell ref="B1:F1"/>
    <mergeCell ref="B5:F5"/>
    <mergeCell ref="H1:L1"/>
    <mergeCell ref="H5:L5"/>
  </mergeCells>
  <pageMargins left="0.2" right="0.2" top="0.5" bottom="0.25" header="0.3" footer="0.3"/>
  <pageSetup orientation="landscape" r:id="rId1"/>
  <headerFooter>
    <oddHeader>&amp;C&amp;A</oddHeader>
  </headerFooter>
  <rowBreaks count="1" manualBreakCount="1">
    <brk id="11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42FD6-5A2C-4CC4-863C-859DD34DE2EE}">
  <dimension ref="A1:Q71"/>
  <sheetViews>
    <sheetView topLeftCell="A37" workbookViewId="0">
      <selection activeCell="A45" sqref="A45:XFD45"/>
    </sheetView>
  </sheetViews>
  <sheetFormatPr defaultColWidth="9.140625" defaultRowHeight="46.9" customHeight="1" x14ac:dyDescent="0.25"/>
  <cols>
    <col min="1" max="1" width="2.7109375" style="7" customWidth="1"/>
    <col min="2" max="2" width="17.140625" style="7" customWidth="1"/>
    <col min="3" max="3" width="8.140625" style="7" customWidth="1"/>
    <col min="4" max="4" width="8.85546875" style="7" customWidth="1"/>
    <col min="5" max="5" width="6.85546875" style="7" customWidth="1"/>
    <col min="6" max="6" width="6.28515625" style="7" customWidth="1"/>
    <col min="7" max="7" width="8.7109375" style="7" customWidth="1"/>
    <col min="8" max="10" width="7.7109375" style="7" customWidth="1"/>
    <col min="11" max="11" width="9" style="7" customWidth="1"/>
    <col min="12" max="12" width="9.140625" style="7" customWidth="1"/>
    <col min="13" max="13" width="6.5703125" style="7" customWidth="1"/>
    <col min="14" max="14" width="8.28515625" style="7" customWidth="1"/>
    <col min="15" max="16" width="9.140625" style="7"/>
    <col min="17" max="17" width="11.5703125" style="7" bestFit="1" customWidth="1"/>
    <col min="18" max="16384" width="9.140625" style="7"/>
  </cols>
  <sheetData>
    <row r="1" spans="1:17" ht="23.45" customHeight="1" x14ac:dyDescent="0.3">
      <c r="B1" s="94" t="s">
        <v>2063</v>
      </c>
      <c r="C1" s="95"/>
      <c r="D1" s="95"/>
      <c r="E1" s="95"/>
      <c r="F1" s="95"/>
      <c r="H1" s="94" t="s">
        <v>23</v>
      </c>
      <c r="I1" s="95"/>
      <c r="J1" s="95"/>
      <c r="K1" s="95"/>
      <c r="L1" s="95"/>
      <c r="N1" s="99" t="s">
        <v>1783</v>
      </c>
      <c r="O1" s="99"/>
      <c r="P1" s="99"/>
      <c r="Q1" s="7" t="s">
        <v>77</v>
      </c>
    </row>
    <row r="2" spans="1:17" ht="57.75" customHeight="1" x14ac:dyDescent="0.25">
      <c r="B2" s="2" t="str">
        <f>Summary!Y1</f>
        <v>2025 Members as of 4/18/2025</v>
      </c>
      <c r="C2" s="1" t="s">
        <v>0</v>
      </c>
      <c r="D2" s="1" t="s">
        <v>2026</v>
      </c>
      <c r="E2" s="10" t="s">
        <v>27</v>
      </c>
      <c r="F2" s="81" t="s">
        <v>2061</v>
      </c>
      <c r="H2" s="2" t="str">
        <f>B2</f>
        <v>2025 Members as of 4/18/2025</v>
      </c>
      <c r="I2" s="1" t="s">
        <v>0</v>
      </c>
      <c r="J2" s="1" t="str">
        <f>D2</f>
        <v>2025 Goal</v>
      </c>
      <c r="K2" s="10" t="s">
        <v>27</v>
      </c>
      <c r="L2" s="81" t="s">
        <v>2061</v>
      </c>
      <c r="N2" s="16" t="s">
        <v>1781</v>
      </c>
      <c r="O2" s="16" t="s">
        <v>1780</v>
      </c>
      <c r="P2" s="16" t="s">
        <v>27</v>
      </c>
      <c r="Q2" s="81" t="s">
        <v>2061</v>
      </c>
    </row>
    <row r="3" spans="1:17" ht="19.149999999999999" customHeight="1" x14ac:dyDescent="0.25">
      <c r="B3" s="4">
        <f>SUMIFS('2025 Girls'!D:D,'2025 Girls'!$A:$A,$Q$1)</f>
        <v>29</v>
      </c>
      <c r="C3" s="4">
        <f>VLOOKUP($Q$1,'2025 Girls'!A:G,6,0)</f>
        <v>84</v>
      </c>
      <c r="D3" s="4">
        <v>90</v>
      </c>
      <c r="E3" s="4">
        <f>D3-B3</f>
        <v>61</v>
      </c>
      <c r="F3" s="8">
        <f>B3/D3</f>
        <v>0.32222222222222224</v>
      </c>
      <c r="H3" s="4">
        <f>SUMIFS('2025 Girls'!E:E,'2025 Girls'!$A:$A,$Q$1)</f>
        <v>72</v>
      </c>
      <c r="I3" s="4">
        <f>VLOOKUP($Q$1,'2025 Girls'!A:G,7,0)</f>
        <v>88</v>
      </c>
      <c r="J3" s="4">
        <v>123</v>
      </c>
      <c r="K3" s="4">
        <f>J3-H3</f>
        <v>51</v>
      </c>
      <c r="L3" s="84">
        <f>H3/J3</f>
        <v>0.58536585365853655</v>
      </c>
      <c r="N3" s="21">
        <f>B3+H3</f>
        <v>101</v>
      </c>
      <c r="O3" s="21">
        <f>D3+J3</f>
        <v>213</v>
      </c>
      <c r="P3" s="21">
        <f>O3-N3</f>
        <v>112</v>
      </c>
      <c r="Q3" s="8">
        <f>N3/O3</f>
        <v>0.47417840375586856</v>
      </c>
    </row>
    <row r="4" spans="1:17" ht="9.6" customHeight="1" x14ac:dyDescent="0.25">
      <c r="J4" s="7">
        <v>3</v>
      </c>
    </row>
    <row r="5" spans="1:17" ht="46.9" customHeight="1" x14ac:dyDescent="0.3">
      <c r="B5" s="94" t="s">
        <v>2062</v>
      </c>
      <c r="C5" s="95"/>
      <c r="D5" s="95"/>
      <c r="E5" s="95"/>
      <c r="F5" s="95"/>
      <c r="H5" s="94" t="s">
        <v>22</v>
      </c>
      <c r="I5" s="95"/>
      <c r="J5" s="95"/>
      <c r="K5" s="95"/>
      <c r="L5" s="95"/>
      <c r="M5" s="83"/>
      <c r="N5" s="99" t="s">
        <v>1784</v>
      </c>
      <c r="O5" s="99"/>
      <c r="P5" s="99"/>
      <c r="Q5" s="99"/>
    </row>
    <row r="6" spans="1:17" ht="64.900000000000006" customHeight="1" x14ac:dyDescent="0.25">
      <c r="B6" s="14" t="str">
        <f>B2</f>
        <v>2025 Members as of 4/18/2025</v>
      </c>
      <c r="C6" s="6" t="s">
        <v>0</v>
      </c>
      <c r="D6" s="6" t="str">
        <f>D2</f>
        <v>2025 Goal</v>
      </c>
      <c r="E6" s="10" t="s">
        <v>27</v>
      </c>
      <c r="F6" s="81" t="s">
        <v>2061</v>
      </c>
      <c r="H6" s="15" t="str">
        <f>B6</f>
        <v>2025 Members as of 4/18/2025</v>
      </c>
      <c r="I6" s="6" t="s">
        <v>20</v>
      </c>
      <c r="J6" s="6" t="str">
        <f>D2</f>
        <v>2025 Goal</v>
      </c>
      <c r="K6" s="10" t="s">
        <v>27</v>
      </c>
      <c r="L6" s="81" t="s">
        <v>2061</v>
      </c>
      <c r="N6" s="16" t="s">
        <v>1781</v>
      </c>
      <c r="O6" s="16" t="s">
        <v>1782</v>
      </c>
      <c r="P6" s="16" t="s">
        <v>27</v>
      </c>
      <c r="Q6" s="81" t="s">
        <v>2061</v>
      </c>
    </row>
    <row r="7" spans="1:17" ht="24.6" customHeight="1" x14ac:dyDescent="0.25">
      <c r="B7" s="4">
        <f>SUMIFS('2025 Adults'!D:D,'2025 Adults'!$A:$A,$Q$1)</f>
        <v>14</v>
      </c>
      <c r="C7" s="21">
        <f>VLOOKUP($Q$1,'2025 Adults'!A:G,6,0)</f>
        <v>20</v>
      </c>
      <c r="D7" s="21">
        <v>66</v>
      </c>
      <c r="E7" s="21">
        <f>D7-B7</f>
        <v>52</v>
      </c>
      <c r="F7" s="8">
        <f>B7/D7</f>
        <v>0.21212121212121213</v>
      </c>
      <c r="H7" s="4">
        <f>SUMIFS('2025 Adults'!E:E,'2025 Adults'!$A:$A,$Q$1)</f>
        <v>65</v>
      </c>
      <c r="I7" s="21">
        <f>VLOOKUP($Q$1,'2025 Adults'!A:G,7,0)</f>
        <v>78</v>
      </c>
      <c r="J7" s="21">
        <v>71</v>
      </c>
      <c r="K7" s="21">
        <f>J7-H7</f>
        <v>6</v>
      </c>
      <c r="L7" s="8">
        <f>H7/J7</f>
        <v>0.91549295774647887</v>
      </c>
      <c r="N7" s="21">
        <f>B7+H7</f>
        <v>79</v>
      </c>
      <c r="O7" s="21">
        <f>D7+J7</f>
        <v>137</v>
      </c>
      <c r="P7" s="21">
        <f>O7-N7</f>
        <v>58</v>
      </c>
      <c r="Q7" s="85">
        <f>N7/O7</f>
        <v>0.57664233576642332</v>
      </c>
    </row>
    <row r="8" spans="1:17" ht="13.15" customHeight="1" x14ac:dyDescent="0.25"/>
    <row r="9" spans="1:17" ht="46.9" customHeight="1" x14ac:dyDescent="0.3">
      <c r="B9" s="98" t="s">
        <v>28</v>
      </c>
      <c r="C9" s="93"/>
      <c r="D9" s="93"/>
      <c r="E9" s="93"/>
      <c r="F9" s="93"/>
    </row>
    <row r="10" spans="1:17" ht="46.9" customHeight="1" x14ac:dyDescent="0.25">
      <c r="B10" s="9" t="s">
        <v>21</v>
      </c>
      <c r="C10" s="3" t="s">
        <v>29</v>
      </c>
      <c r="D10" s="10" t="s">
        <v>27</v>
      </c>
      <c r="E10" s="81" t="s">
        <v>2061</v>
      </c>
    </row>
    <row r="11" spans="1:17" ht="18" customHeight="1" x14ac:dyDescent="0.25">
      <c r="B11" s="4">
        <f>COUNTIF('2025 New Troops'!A:A,$Q$1)</f>
        <v>1</v>
      </c>
      <c r="C11" s="5">
        <v>8</v>
      </c>
      <c r="D11" s="4">
        <f>C11-B11</f>
        <v>7</v>
      </c>
      <c r="E11" s="84">
        <f>B11/C11</f>
        <v>0.125</v>
      </c>
    </row>
    <row r="12" spans="1:17" ht="46.9" customHeight="1" x14ac:dyDescent="0.35">
      <c r="B12" s="97" t="s">
        <v>25</v>
      </c>
      <c r="C12" s="97"/>
      <c r="D12" s="97"/>
      <c r="E12" s="97"/>
      <c r="F12" s="97"/>
      <c r="G12" s="97"/>
      <c r="H12" s="97"/>
    </row>
    <row r="13" spans="1:17" ht="31.5" customHeight="1" x14ac:dyDescent="0.25">
      <c r="A13" s="24" t="s">
        <v>152</v>
      </c>
      <c r="B13" s="49" t="s">
        <v>2</v>
      </c>
      <c r="C13" s="49" t="s">
        <v>3</v>
      </c>
      <c r="D13" s="50" t="s">
        <v>4</v>
      </c>
      <c r="E13" s="51" t="s">
        <v>5</v>
      </c>
      <c r="F13" s="51" t="s">
        <v>6</v>
      </c>
      <c r="G13" s="52" t="s">
        <v>7</v>
      </c>
      <c r="H13" s="52" t="s">
        <v>1824</v>
      </c>
      <c r="I13" s="52" t="s">
        <v>8</v>
      </c>
      <c r="J13" s="70" t="str">
        <f>Summary!Y1</f>
        <v>2025 Members as of 4/18/2025</v>
      </c>
      <c r="K13" s="53" t="s">
        <v>9</v>
      </c>
      <c r="L13" s="54" t="s">
        <v>10</v>
      </c>
    </row>
    <row r="14" spans="1:17" ht="31.5" customHeight="1" x14ac:dyDescent="0.25">
      <c r="A14" s="38" t="s">
        <v>2177</v>
      </c>
      <c r="B14" s="58" t="s">
        <v>2178</v>
      </c>
      <c r="C14" s="55" t="s">
        <v>13</v>
      </c>
      <c r="D14" s="48" t="s">
        <v>12</v>
      </c>
      <c r="E14" s="48">
        <v>76119</v>
      </c>
      <c r="F14" s="48" t="s">
        <v>2713</v>
      </c>
      <c r="G14" s="48" t="s">
        <v>2695</v>
      </c>
      <c r="H14" s="48" t="s">
        <v>2696</v>
      </c>
      <c r="I14" s="4">
        <v>178</v>
      </c>
      <c r="J14" s="22">
        <f>IFERROR(VLOOKUP(A14,'GS by School'!A:D,3,0),0)</f>
        <v>16</v>
      </c>
      <c r="K14" s="4">
        <f t="shared" ref="K14:K44" si="0">I14-J14</f>
        <v>162</v>
      </c>
      <c r="L14" s="8">
        <f>IFERROR(I14/#REF!,0)</f>
        <v>0</v>
      </c>
    </row>
    <row r="15" spans="1:17" ht="31.5" customHeight="1" x14ac:dyDescent="0.25">
      <c r="A15" s="38" t="s">
        <v>2159</v>
      </c>
      <c r="B15" s="58" t="s">
        <v>2160</v>
      </c>
      <c r="C15" s="55" t="s">
        <v>13</v>
      </c>
      <c r="D15" s="48" t="s">
        <v>12</v>
      </c>
      <c r="E15" s="48">
        <v>76115</v>
      </c>
      <c r="F15" s="48" t="s">
        <v>2713</v>
      </c>
      <c r="G15" s="48" t="s">
        <v>2695</v>
      </c>
      <c r="H15" s="48" t="s">
        <v>2696</v>
      </c>
      <c r="I15" s="4">
        <v>241</v>
      </c>
      <c r="J15" s="22">
        <f>IFERROR(VLOOKUP(A15,'GS by School'!A:D,3,0),0)</f>
        <v>39</v>
      </c>
      <c r="K15" s="4">
        <f t="shared" si="0"/>
        <v>202</v>
      </c>
      <c r="L15" s="8">
        <f>IFERROR(I15/#REF!,0)</f>
        <v>0</v>
      </c>
    </row>
    <row r="16" spans="1:17" ht="31.5" customHeight="1" x14ac:dyDescent="0.25">
      <c r="A16" s="38" t="s">
        <v>868</v>
      </c>
      <c r="B16" s="58" t="s">
        <v>869</v>
      </c>
      <c r="C16" s="55" t="s">
        <v>13</v>
      </c>
      <c r="D16" s="48" t="s">
        <v>12</v>
      </c>
      <c r="E16" s="48">
        <v>76112</v>
      </c>
      <c r="F16" s="48" t="s">
        <v>2713</v>
      </c>
      <c r="G16" s="48" t="s">
        <v>2695</v>
      </c>
      <c r="H16" s="48" t="s">
        <v>2696</v>
      </c>
      <c r="I16" s="4">
        <v>206</v>
      </c>
      <c r="J16" s="22">
        <f>IFERROR(VLOOKUP(A16,'GS by School'!A:D,3,0),0)</f>
        <v>1</v>
      </c>
      <c r="K16" s="4">
        <f t="shared" si="0"/>
        <v>205</v>
      </c>
      <c r="L16" s="8">
        <f>IFERROR(I16/#REF!,0)</f>
        <v>0</v>
      </c>
    </row>
    <row r="17" spans="1:12" ht="31.5" customHeight="1" x14ac:dyDescent="0.25">
      <c r="A17" s="38" t="s">
        <v>2644</v>
      </c>
      <c r="B17" s="58" t="s">
        <v>2645</v>
      </c>
      <c r="C17" s="55" t="s">
        <v>13</v>
      </c>
      <c r="D17" s="48" t="s">
        <v>12</v>
      </c>
      <c r="E17" s="48">
        <v>76120</v>
      </c>
      <c r="F17" s="48" t="s">
        <v>2713</v>
      </c>
      <c r="G17" s="48" t="s">
        <v>2695</v>
      </c>
      <c r="H17" s="48" t="s">
        <v>2696</v>
      </c>
      <c r="I17" s="4">
        <v>190</v>
      </c>
      <c r="J17" s="22">
        <f>IFERROR(VLOOKUP(A17,'GS by School'!A:D,3,0),0)</f>
        <v>1</v>
      </c>
      <c r="K17" s="4">
        <f t="shared" si="0"/>
        <v>189</v>
      </c>
      <c r="L17" s="8">
        <f>IFERROR(I17/#REF!,0)</f>
        <v>0</v>
      </c>
    </row>
    <row r="18" spans="1:12" ht="31.5" customHeight="1" x14ac:dyDescent="0.25">
      <c r="A18" s="38" t="s">
        <v>513</v>
      </c>
      <c r="B18" s="58" t="s">
        <v>514</v>
      </c>
      <c r="C18" s="55" t="s">
        <v>13</v>
      </c>
      <c r="D18" s="48" t="s">
        <v>1835</v>
      </c>
      <c r="E18" s="48">
        <v>76140</v>
      </c>
      <c r="F18" s="48" t="s">
        <v>2776</v>
      </c>
      <c r="G18" s="48" t="s">
        <v>2709</v>
      </c>
      <c r="H18" s="48" t="s">
        <v>2696</v>
      </c>
      <c r="I18" s="4">
        <v>183</v>
      </c>
      <c r="J18" s="22">
        <f>IFERROR(VLOOKUP(A18,'GS by School'!A:D,3,0),0)</f>
        <v>2</v>
      </c>
      <c r="K18" s="4">
        <f t="shared" si="0"/>
        <v>181</v>
      </c>
      <c r="L18" s="8">
        <f>IFERROR(I18/#REF!,0)</f>
        <v>0</v>
      </c>
    </row>
    <row r="19" spans="1:12" ht="31.5" customHeight="1" x14ac:dyDescent="0.25">
      <c r="A19" s="38" t="s">
        <v>2895</v>
      </c>
      <c r="B19" s="58" t="s">
        <v>2896</v>
      </c>
      <c r="C19" s="55" t="s">
        <v>13</v>
      </c>
      <c r="D19" s="48" t="s">
        <v>12</v>
      </c>
      <c r="E19" s="48">
        <v>76104</v>
      </c>
      <c r="F19" s="48" t="s">
        <v>2713</v>
      </c>
      <c r="G19" s="48" t="s">
        <v>2695</v>
      </c>
      <c r="H19" s="48" t="s">
        <v>2696</v>
      </c>
      <c r="I19" s="4">
        <v>238</v>
      </c>
      <c r="J19" s="22">
        <f>IFERROR(VLOOKUP(A19,'GS by School'!A:D,3,0),0)</f>
        <v>6</v>
      </c>
      <c r="K19" s="4">
        <f t="shared" si="0"/>
        <v>232</v>
      </c>
      <c r="L19" s="8">
        <f>IFERROR(I19/#REF!,0)</f>
        <v>0</v>
      </c>
    </row>
    <row r="20" spans="1:12" ht="31.5" customHeight="1" x14ac:dyDescent="0.25">
      <c r="A20" s="38" t="s">
        <v>2155</v>
      </c>
      <c r="B20" s="58" t="s">
        <v>2156</v>
      </c>
      <c r="C20" s="55" t="s">
        <v>13</v>
      </c>
      <c r="D20" s="48" t="s">
        <v>12</v>
      </c>
      <c r="E20" s="48">
        <v>76115</v>
      </c>
      <c r="F20" s="48" t="s">
        <v>2713</v>
      </c>
      <c r="G20" s="48" t="s">
        <v>2695</v>
      </c>
      <c r="H20" s="48" t="s">
        <v>2696</v>
      </c>
      <c r="I20" s="4">
        <v>255</v>
      </c>
      <c r="J20" s="22">
        <f>IFERROR(VLOOKUP(A20,'GS by School'!A:D,3,0),0)</f>
        <v>202</v>
      </c>
      <c r="K20" s="4">
        <f t="shared" si="0"/>
        <v>53</v>
      </c>
      <c r="L20" s="8">
        <f>IFERROR(I20/#REF!,0)</f>
        <v>0</v>
      </c>
    </row>
    <row r="21" spans="1:12" ht="31.5" customHeight="1" x14ac:dyDescent="0.25">
      <c r="A21" s="38" t="s">
        <v>2897</v>
      </c>
      <c r="B21" s="58" t="s">
        <v>2898</v>
      </c>
      <c r="C21" s="55" t="s">
        <v>13</v>
      </c>
      <c r="D21" s="48" t="s">
        <v>12</v>
      </c>
      <c r="E21" s="48">
        <v>76102</v>
      </c>
      <c r="F21" s="48" t="s">
        <v>2713</v>
      </c>
      <c r="G21" s="48" t="s">
        <v>2695</v>
      </c>
      <c r="H21" s="48" t="s">
        <v>2696</v>
      </c>
      <c r="I21" s="4">
        <v>112</v>
      </c>
      <c r="J21" s="22">
        <f>IFERROR(VLOOKUP(A21,'GS by School'!A:D,3,0),0)</f>
        <v>0</v>
      </c>
      <c r="K21" s="4">
        <f t="shared" si="0"/>
        <v>112</v>
      </c>
      <c r="L21" s="8">
        <f>IFERROR(I21/#REF!,0)</f>
        <v>0</v>
      </c>
    </row>
    <row r="22" spans="1:12" ht="31.5" customHeight="1" x14ac:dyDescent="0.25">
      <c r="A22" s="38" t="s">
        <v>2142</v>
      </c>
      <c r="B22" s="58" t="s">
        <v>2143</v>
      </c>
      <c r="C22" s="55" t="s">
        <v>13</v>
      </c>
      <c r="D22" s="48" t="s">
        <v>12</v>
      </c>
      <c r="E22" s="48">
        <v>76119</v>
      </c>
      <c r="F22" s="48" t="s">
        <v>2713</v>
      </c>
      <c r="G22" s="48" t="s">
        <v>2695</v>
      </c>
      <c r="H22" s="48" t="s">
        <v>2696</v>
      </c>
      <c r="I22" s="4">
        <v>146</v>
      </c>
      <c r="J22" s="22">
        <f>IFERROR(VLOOKUP(A22,'GS by School'!A:D,3,0),0)</f>
        <v>148</v>
      </c>
      <c r="K22" s="4">
        <f t="shared" si="0"/>
        <v>-2</v>
      </c>
      <c r="L22" s="8">
        <f>IFERROR(I22/#REF!,0)</f>
        <v>0</v>
      </c>
    </row>
    <row r="23" spans="1:12" ht="31.5" customHeight="1" x14ac:dyDescent="0.25">
      <c r="A23" s="38" t="s">
        <v>2899</v>
      </c>
      <c r="B23" s="58" t="s">
        <v>2900</v>
      </c>
      <c r="C23" s="55" t="s">
        <v>13</v>
      </c>
      <c r="D23" s="48" t="s">
        <v>2712</v>
      </c>
      <c r="E23" s="48">
        <v>76119</v>
      </c>
      <c r="F23" s="48" t="s">
        <v>2713</v>
      </c>
      <c r="G23" s="48" t="s">
        <v>2695</v>
      </c>
      <c r="H23" s="48" t="s">
        <v>2696</v>
      </c>
      <c r="I23" s="4">
        <v>389</v>
      </c>
      <c r="J23" s="22">
        <f>IFERROR(VLOOKUP(A23,'GS by School'!A:D,3,0),0)</f>
        <v>2</v>
      </c>
      <c r="K23" s="4">
        <f t="shared" si="0"/>
        <v>387</v>
      </c>
      <c r="L23" s="8">
        <f>IFERROR(I23/#REF!,0)</f>
        <v>0</v>
      </c>
    </row>
    <row r="24" spans="1:12" ht="31.5" customHeight="1" x14ac:dyDescent="0.25">
      <c r="A24" s="38" t="s">
        <v>1405</v>
      </c>
      <c r="B24" s="58" t="s">
        <v>2327</v>
      </c>
      <c r="C24" s="55" t="s">
        <v>13</v>
      </c>
      <c r="D24" s="48" t="s">
        <v>12</v>
      </c>
      <c r="E24" s="48">
        <v>76110</v>
      </c>
      <c r="F24" s="48" t="s">
        <v>2713</v>
      </c>
      <c r="G24" s="48" t="s">
        <v>2695</v>
      </c>
      <c r="H24" s="48" t="s">
        <v>2696</v>
      </c>
      <c r="I24" s="4">
        <v>257</v>
      </c>
      <c r="J24" s="22">
        <f>IFERROR(VLOOKUP(A24,'GS by School'!A:D,3,0),0)</f>
        <v>4</v>
      </c>
      <c r="K24" s="4">
        <f t="shared" si="0"/>
        <v>253</v>
      </c>
      <c r="L24" s="8">
        <f>IFERROR(I24/#REF!,0)</f>
        <v>0</v>
      </c>
    </row>
    <row r="25" spans="1:12" ht="31.5" customHeight="1" x14ac:dyDescent="0.25">
      <c r="A25" s="4" t="s">
        <v>1406</v>
      </c>
      <c r="B25" s="35" t="s">
        <v>1407</v>
      </c>
      <c r="C25" s="56" t="s">
        <v>13</v>
      </c>
      <c r="D25" s="56" t="s">
        <v>2712</v>
      </c>
      <c r="E25" s="56">
        <v>76110</v>
      </c>
      <c r="F25" s="56" t="s">
        <v>2713</v>
      </c>
      <c r="G25" s="56" t="s">
        <v>2698</v>
      </c>
      <c r="H25" s="56" t="s">
        <v>2744</v>
      </c>
      <c r="I25" s="4">
        <v>284</v>
      </c>
      <c r="J25" s="22">
        <f>IFERROR(VLOOKUP(A25,'GS by School'!A:D,3,0),0)</f>
        <v>14</v>
      </c>
      <c r="K25" s="4">
        <f t="shared" si="0"/>
        <v>270</v>
      </c>
      <c r="L25" s="8">
        <f>IFERROR(I25/#REF!,0)</f>
        <v>0</v>
      </c>
    </row>
    <row r="26" spans="1:12" ht="31.5" customHeight="1" x14ac:dyDescent="0.25">
      <c r="A26" s="4" t="s">
        <v>2901</v>
      </c>
      <c r="B26" s="35" t="s">
        <v>2902</v>
      </c>
      <c r="C26" s="56" t="s">
        <v>13</v>
      </c>
      <c r="D26" s="56" t="s">
        <v>1835</v>
      </c>
      <c r="E26" s="56">
        <v>76140</v>
      </c>
      <c r="F26" s="56" t="s">
        <v>2776</v>
      </c>
      <c r="G26" s="56" t="s">
        <v>2695</v>
      </c>
      <c r="H26" s="56" t="s">
        <v>2698</v>
      </c>
      <c r="I26" s="4">
        <v>276</v>
      </c>
      <c r="J26" s="22">
        <f>IFERROR(VLOOKUP(A26,'GS by School'!A:D,3,0),0)</f>
        <v>0</v>
      </c>
      <c r="K26" s="4">
        <f t="shared" si="0"/>
        <v>276</v>
      </c>
      <c r="L26" s="8">
        <f>IFERROR(I26/#REF!,0)</f>
        <v>0</v>
      </c>
    </row>
    <row r="27" spans="1:12" ht="31.5" customHeight="1" x14ac:dyDescent="0.25">
      <c r="A27" s="4" t="s">
        <v>1416</v>
      </c>
      <c r="B27" s="35" t="s">
        <v>2903</v>
      </c>
      <c r="C27" s="56" t="s">
        <v>13</v>
      </c>
      <c r="D27" s="56" t="s">
        <v>2904</v>
      </c>
      <c r="E27" s="56">
        <v>76119</v>
      </c>
      <c r="F27" s="56" t="s">
        <v>2713</v>
      </c>
      <c r="G27" s="56" t="s">
        <v>2695</v>
      </c>
      <c r="H27" s="56" t="s">
        <v>2696</v>
      </c>
      <c r="I27" s="4">
        <v>189</v>
      </c>
      <c r="J27" s="22">
        <f>IFERROR(VLOOKUP(A27,'GS by School'!A:D,3,0),0)</f>
        <v>0</v>
      </c>
      <c r="K27" s="4">
        <f t="shared" si="0"/>
        <v>189</v>
      </c>
      <c r="L27" s="8">
        <f>IFERROR(I27/#REF!,0)</f>
        <v>0</v>
      </c>
    </row>
    <row r="28" spans="1:12" ht="31.5" customHeight="1" x14ac:dyDescent="0.25">
      <c r="A28" s="4" t="s">
        <v>1247</v>
      </c>
      <c r="B28" s="35" t="s">
        <v>2168</v>
      </c>
      <c r="C28" s="56" t="s">
        <v>13</v>
      </c>
      <c r="D28" s="56" t="s">
        <v>12</v>
      </c>
      <c r="E28" s="56">
        <v>76104</v>
      </c>
      <c r="F28" s="56" t="s">
        <v>2713</v>
      </c>
      <c r="G28" s="56" t="s">
        <v>2695</v>
      </c>
      <c r="H28" s="56" t="s">
        <v>2696</v>
      </c>
      <c r="I28" s="4">
        <v>132</v>
      </c>
      <c r="J28" s="22">
        <f>IFERROR(VLOOKUP(A28,'GS by School'!A:D,3,0),0)</f>
        <v>32</v>
      </c>
      <c r="K28" s="4">
        <f t="shared" si="0"/>
        <v>100</v>
      </c>
      <c r="L28" s="8">
        <f>IFERROR(I28/#REF!,0)</f>
        <v>0</v>
      </c>
    </row>
    <row r="29" spans="1:12" ht="31.5" customHeight="1" x14ac:dyDescent="0.25">
      <c r="A29" s="4" t="s">
        <v>2173</v>
      </c>
      <c r="B29" s="35" t="s">
        <v>2174</v>
      </c>
      <c r="C29" s="56" t="s">
        <v>13</v>
      </c>
      <c r="D29" s="56" t="s">
        <v>12</v>
      </c>
      <c r="E29" s="56">
        <v>76103</v>
      </c>
      <c r="F29" s="56" t="s">
        <v>2905</v>
      </c>
      <c r="G29" s="56" t="s">
        <v>2695</v>
      </c>
      <c r="H29" s="56" t="s">
        <v>2696</v>
      </c>
      <c r="I29" s="4">
        <v>91</v>
      </c>
      <c r="J29" s="22">
        <f>IFERROR(VLOOKUP(A29,'GS by School'!A:D,3,0),0)</f>
        <v>22</v>
      </c>
      <c r="K29" s="4">
        <f t="shared" si="0"/>
        <v>69</v>
      </c>
      <c r="L29" s="8">
        <f>IFERROR(I29/#REF!,0)</f>
        <v>0</v>
      </c>
    </row>
    <row r="30" spans="1:12" ht="31.5" customHeight="1" x14ac:dyDescent="0.25">
      <c r="A30" s="4" t="s">
        <v>2906</v>
      </c>
      <c r="B30" s="35" t="s">
        <v>2907</v>
      </c>
      <c r="C30" s="56" t="s">
        <v>13</v>
      </c>
      <c r="D30" s="56" t="s">
        <v>12</v>
      </c>
      <c r="E30" s="56">
        <v>76112</v>
      </c>
      <c r="F30" s="56" t="s">
        <v>2713</v>
      </c>
      <c r="G30" s="56" t="s">
        <v>2695</v>
      </c>
      <c r="H30" s="56" t="s">
        <v>2696</v>
      </c>
      <c r="I30" s="4">
        <v>153</v>
      </c>
      <c r="J30" s="22">
        <f>IFERROR(VLOOKUP(A30,'GS by School'!A:D,3,0),0)</f>
        <v>10</v>
      </c>
      <c r="K30" s="4">
        <f t="shared" si="0"/>
        <v>143</v>
      </c>
      <c r="L30" s="8">
        <f>IFERROR(I30/#REF!,0)</f>
        <v>0</v>
      </c>
    </row>
    <row r="31" spans="1:12" ht="31.5" customHeight="1" x14ac:dyDescent="0.25">
      <c r="A31" s="4" t="s">
        <v>2908</v>
      </c>
      <c r="B31" s="35" t="s">
        <v>2909</v>
      </c>
      <c r="C31" s="56" t="s">
        <v>13</v>
      </c>
      <c r="D31" s="56" t="s">
        <v>12</v>
      </c>
      <c r="E31" s="56">
        <v>76112</v>
      </c>
      <c r="F31" s="56" t="s">
        <v>2713</v>
      </c>
      <c r="G31" s="56" t="s">
        <v>2695</v>
      </c>
      <c r="H31" s="56" t="s">
        <v>2696</v>
      </c>
      <c r="I31" s="4">
        <v>234</v>
      </c>
      <c r="J31" s="22">
        <f>IFERROR(VLOOKUP(A31,'GS by School'!A:D,3,0),0)</f>
        <v>0</v>
      </c>
      <c r="K31" s="4">
        <f t="shared" si="0"/>
        <v>234</v>
      </c>
      <c r="L31" s="8">
        <f>IFERROR(I31/#REF!,0)</f>
        <v>0</v>
      </c>
    </row>
    <row r="32" spans="1:12" ht="31.5" customHeight="1" x14ac:dyDescent="0.25">
      <c r="A32" s="4" t="s">
        <v>2910</v>
      </c>
      <c r="B32" s="35" t="s">
        <v>2911</v>
      </c>
      <c r="C32" s="56" t="s">
        <v>13</v>
      </c>
      <c r="D32" s="56" t="s">
        <v>12</v>
      </c>
      <c r="E32" s="56">
        <v>76104</v>
      </c>
      <c r="F32" s="56" t="s">
        <v>2713</v>
      </c>
      <c r="G32" s="56" t="s">
        <v>2695</v>
      </c>
      <c r="H32" s="56" t="s">
        <v>2696</v>
      </c>
      <c r="I32" s="4">
        <v>129</v>
      </c>
      <c r="J32" s="22">
        <f>IFERROR(VLOOKUP(A32,'GS by School'!A:D,3,0),0)</f>
        <v>0</v>
      </c>
      <c r="K32" s="4">
        <f t="shared" si="0"/>
        <v>129</v>
      </c>
      <c r="L32" s="8">
        <f>IFERROR(I32/#REF!,0)</f>
        <v>0</v>
      </c>
    </row>
    <row r="33" spans="1:12" ht="31.5" customHeight="1" x14ac:dyDescent="0.25">
      <c r="A33" s="4" t="s">
        <v>2179</v>
      </c>
      <c r="B33" s="35" t="s">
        <v>2180</v>
      </c>
      <c r="C33" s="56" t="s">
        <v>13</v>
      </c>
      <c r="D33" s="56" t="s">
        <v>12</v>
      </c>
      <c r="E33" s="56">
        <v>76110</v>
      </c>
      <c r="F33" s="56" t="s">
        <v>2713</v>
      </c>
      <c r="G33" s="56" t="s">
        <v>2695</v>
      </c>
      <c r="H33" s="56" t="s">
        <v>2696</v>
      </c>
      <c r="I33" s="4">
        <v>193</v>
      </c>
      <c r="J33" s="22">
        <f>IFERROR(VLOOKUP(A33,'GS by School'!A:D,3,0),0)</f>
        <v>153</v>
      </c>
      <c r="K33" s="4">
        <f t="shared" si="0"/>
        <v>40</v>
      </c>
      <c r="L33" s="8">
        <f>IFERROR(I33/#REF!,0)</f>
        <v>0</v>
      </c>
    </row>
    <row r="34" spans="1:12" ht="31.5" customHeight="1" x14ac:dyDescent="0.25">
      <c r="A34" s="4" t="s">
        <v>2513</v>
      </c>
      <c r="B34" s="35" t="s">
        <v>2514</v>
      </c>
      <c r="C34" s="56" t="s">
        <v>13</v>
      </c>
      <c r="D34" s="56" t="s">
        <v>12</v>
      </c>
      <c r="E34" s="56">
        <v>76119</v>
      </c>
      <c r="F34" s="56" t="s">
        <v>2713</v>
      </c>
      <c r="G34" s="56" t="s">
        <v>2695</v>
      </c>
      <c r="H34" s="56" t="s">
        <v>2696</v>
      </c>
      <c r="I34" s="4">
        <v>220</v>
      </c>
      <c r="J34" s="22">
        <f>IFERROR(VLOOKUP(A34,'GS by School'!A:D,3,0),0)</f>
        <v>2</v>
      </c>
      <c r="K34" s="4">
        <f t="shared" si="0"/>
        <v>218</v>
      </c>
      <c r="L34" s="8">
        <f>IFERROR(I34/#REF!,0)</f>
        <v>0</v>
      </c>
    </row>
    <row r="35" spans="1:12" ht="31.5" customHeight="1" x14ac:dyDescent="0.25">
      <c r="A35" s="4" t="s">
        <v>2912</v>
      </c>
      <c r="B35" s="35" t="s">
        <v>2913</v>
      </c>
      <c r="C35" s="56" t="s">
        <v>13</v>
      </c>
      <c r="D35" s="56" t="s">
        <v>2904</v>
      </c>
      <c r="E35" s="56">
        <v>76119</v>
      </c>
      <c r="F35" s="56" t="s">
        <v>2713</v>
      </c>
      <c r="G35" s="56" t="s">
        <v>2695</v>
      </c>
      <c r="H35" s="56" t="s">
        <v>2696</v>
      </c>
      <c r="I35" s="4">
        <v>164</v>
      </c>
      <c r="J35" s="22">
        <f>IFERROR(VLOOKUP(A35,'GS by School'!A:D,3,0),0)</f>
        <v>0</v>
      </c>
      <c r="K35" s="4">
        <f t="shared" si="0"/>
        <v>164</v>
      </c>
      <c r="L35" s="8">
        <f>IFERROR(I35/#REF!,0)</f>
        <v>0</v>
      </c>
    </row>
    <row r="36" spans="1:12" ht="31.5" customHeight="1" x14ac:dyDescent="0.25">
      <c r="A36" s="4" t="s">
        <v>770</v>
      </c>
      <c r="B36" s="35" t="s">
        <v>2914</v>
      </c>
      <c r="C36" s="56" t="s">
        <v>13</v>
      </c>
      <c r="D36" s="56" t="s">
        <v>1835</v>
      </c>
      <c r="E36" s="56">
        <v>76140</v>
      </c>
      <c r="F36" s="56" t="s">
        <v>2776</v>
      </c>
      <c r="G36" s="56" t="s">
        <v>2709</v>
      </c>
      <c r="H36" s="56" t="s">
        <v>2696</v>
      </c>
      <c r="I36" s="4">
        <v>144</v>
      </c>
      <c r="J36" s="22">
        <f>IFERROR(VLOOKUP(A36,'GS by School'!A:D,3,0),0)</f>
        <v>0</v>
      </c>
      <c r="K36" s="4">
        <f t="shared" si="0"/>
        <v>144</v>
      </c>
      <c r="L36" s="8">
        <f>IFERROR(I36/#REF!,0)</f>
        <v>0</v>
      </c>
    </row>
    <row r="37" spans="1:12" ht="31.5" customHeight="1" x14ac:dyDescent="0.25">
      <c r="A37" s="4" t="s">
        <v>2915</v>
      </c>
      <c r="B37" s="35" t="s">
        <v>2854</v>
      </c>
      <c r="C37" s="56" t="s">
        <v>13</v>
      </c>
      <c r="D37" s="56" t="s">
        <v>12</v>
      </c>
      <c r="E37" s="56">
        <v>76115</v>
      </c>
      <c r="F37" s="56" t="s">
        <v>2713</v>
      </c>
      <c r="G37" s="56" t="s">
        <v>2695</v>
      </c>
      <c r="H37" s="56" t="s">
        <v>2696</v>
      </c>
      <c r="I37" s="4">
        <v>255</v>
      </c>
      <c r="J37" s="22">
        <f>IFERROR(VLOOKUP(A37,'GS by School'!A:D,3,0),0)</f>
        <v>0</v>
      </c>
      <c r="K37" s="4">
        <f t="shared" si="0"/>
        <v>255</v>
      </c>
      <c r="L37" s="8">
        <f>IFERROR(I37/#REF!,0)</f>
        <v>0</v>
      </c>
    </row>
    <row r="38" spans="1:12" ht="31.5" customHeight="1" x14ac:dyDescent="0.25">
      <c r="A38" s="4" t="s">
        <v>2341</v>
      </c>
      <c r="B38" s="4" t="s">
        <v>2342</v>
      </c>
      <c r="C38" s="4" t="s">
        <v>13</v>
      </c>
      <c r="D38" s="56" t="s">
        <v>12</v>
      </c>
      <c r="E38" s="4">
        <v>76119</v>
      </c>
      <c r="F38" s="4" t="s">
        <v>2718</v>
      </c>
      <c r="G38" s="4" t="s">
        <v>2698</v>
      </c>
      <c r="H38" s="4" t="s">
        <v>2768</v>
      </c>
      <c r="I38" s="4">
        <v>206</v>
      </c>
      <c r="J38" s="22">
        <f>IFERROR(VLOOKUP(A38,'GS by School'!A:D,3,0),0)</f>
        <v>9</v>
      </c>
      <c r="K38" s="4">
        <f t="shared" si="0"/>
        <v>197</v>
      </c>
      <c r="L38" s="8">
        <f>IFERROR(I38/#REF!,0)</f>
        <v>0</v>
      </c>
    </row>
    <row r="39" spans="1:12" ht="31.5" customHeight="1" x14ac:dyDescent="0.25">
      <c r="A39" s="4" t="s">
        <v>2916</v>
      </c>
      <c r="B39" s="4" t="s">
        <v>2917</v>
      </c>
      <c r="C39" s="4" t="s">
        <v>13</v>
      </c>
      <c r="D39" s="56" t="s">
        <v>12</v>
      </c>
      <c r="E39" s="4">
        <v>76120</v>
      </c>
      <c r="F39" s="4" t="s">
        <v>2918</v>
      </c>
      <c r="G39" s="4" t="s">
        <v>2695</v>
      </c>
      <c r="H39" s="4" t="s">
        <v>2744</v>
      </c>
      <c r="I39" s="4">
        <v>102</v>
      </c>
      <c r="J39" s="22">
        <f>IFERROR(VLOOKUP(A39,'GS by School'!A:D,3,0),0)</f>
        <v>0</v>
      </c>
      <c r="K39" s="4">
        <f t="shared" si="0"/>
        <v>102</v>
      </c>
      <c r="L39" s="8">
        <f>IFERROR(I39/#REF!,0)</f>
        <v>0</v>
      </c>
    </row>
    <row r="40" spans="1:12" ht="31.5" customHeight="1" x14ac:dyDescent="0.25">
      <c r="A40" s="4" t="s">
        <v>1646</v>
      </c>
      <c r="B40" s="4" t="s">
        <v>2919</v>
      </c>
      <c r="C40" s="4" t="s">
        <v>13</v>
      </c>
      <c r="D40" s="56" t="s">
        <v>12</v>
      </c>
      <c r="E40" s="4">
        <v>76112</v>
      </c>
      <c r="F40" s="4" t="s">
        <v>2699</v>
      </c>
      <c r="G40" s="4" t="s">
        <v>2698</v>
      </c>
      <c r="H40" s="4" t="s">
        <v>2696</v>
      </c>
      <c r="I40" s="4">
        <v>319</v>
      </c>
      <c r="J40" s="22">
        <f>IFERROR(VLOOKUP(A40,'GS by School'!A:D,3,0),0)</f>
        <v>0</v>
      </c>
      <c r="K40" s="4">
        <f t="shared" si="0"/>
        <v>319</v>
      </c>
      <c r="L40" s="8">
        <f>IFERROR(I40/#REF!,0)</f>
        <v>0</v>
      </c>
    </row>
    <row r="41" spans="1:12" ht="31.5" customHeight="1" x14ac:dyDescent="0.25">
      <c r="A41" s="4" t="s">
        <v>242</v>
      </c>
      <c r="B41" s="4" t="s">
        <v>2920</v>
      </c>
      <c r="C41" s="4" t="s">
        <v>13</v>
      </c>
      <c r="D41" s="56" t="s">
        <v>1835</v>
      </c>
      <c r="E41" s="4">
        <v>76140</v>
      </c>
      <c r="F41" s="4" t="s">
        <v>2776</v>
      </c>
      <c r="G41" s="4" t="s">
        <v>2709</v>
      </c>
      <c r="H41" s="4" t="s">
        <v>2696</v>
      </c>
      <c r="I41" s="4">
        <v>187</v>
      </c>
      <c r="J41" s="22">
        <f>IFERROR(VLOOKUP(A41,'GS by School'!A:D,3,0),0)</f>
        <v>0</v>
      </c>
      <c r="K41" s="4">
        <f t="shared" si="0"/>
        <v>187</v>
      </c>
      <c r="L41" s="8">
        <f>IFERROR(I41/#REF!,0)</f>
        <v>0</v>
      </c>
    </row>
    <row r="42" spans="1:12" ht="31.5" customHeight="1" x14ac:dyDescent="0.25">
      <c r="A42" s="4" t="s">
        <v>2501</v>
      </c>
      <c r="B42" s="4" t="s">
        <v>2502</v>
      </c>
      <c r="C42" s="4" t="s">
        <v>13</v>
      </c>
      <c r="D42" s="56" t="s">
        <v>12</v>
      </c>
      <c r="E42" s="4">
        <v>76120</v>
      </c>
      <c r="F42" s="4" t="s">
        <v>2713</v>
      </c>
      <c r="G42" s="4" t="s">
        <v>2695</v>
      </c>
      <c r="H42" s="4" t="s">
        <v>2696</v>
      </c>
      <c r="I42" s="4">
        <v>225</v>
      </c>
      <c r="J42" s="22">
        <f>IFERROR(VLOOKUP(A42,'GS by School'!A:D,3,0),0)</f>
        <v>1</v>
      </c>
      <c r="K42" s="4">
        <f t="shared" si="0"/>
        <v>224</v>
      </c>
      <c r="L42" s="8">
        <f>IFERROR(I42/#REF!,0)</f>
        <v>0</v>
      </c>
    </row>
    <row r="43" spans="1:12" ht="31.5" customHeight="1" x14ac:dyDescent="0.25">
      <c r="A43" s="4" t="s">
        <v>2921</v>
      </c>
      <c r="B43" s="4" t="s">
        <v>2922</v>
      </c>
      <c r="C43" s="4" t="s">
        <v>13</v>
      </c>
      <c r="D43" s="56" t="s">
        <v>12</v>
      </c>
      <c r="E43" s="4">
        <v>76102</v>
      </c>
      <c r="F43" s="4" t="s">
        <v>2923</v>
      </c>
      <c r="G43" s="4" t="s">
        <v>2709</v>
      </c>
      <c r="H43" s="4" t="s">
        <v>2710</v>
      </c>
      <c r="I43" s="4">
        <v>31</v>
      </c>
      <c r="J43" s="22">
        <f>IFERROR(VLOOKUP(A43,'GS by School'!A:D,3,0),0)</f>
        <v>0</v>
      </c>
      <c r="K43" s="4">
        <f t="shared" si="0"/>
        <v>31</v>
      </c>
      <c r="L43" s="8">
        <f>IFERROR(I43/#REF!,0)</f>
        <v>0</v>
      </c>
    </row>
    <row r="44" spans="1:12" ht="31.5" customHeight="1" x14ac:dyDescent="0.25">
      <c r="A44" s="4" t="s">
        <v>1296</v>
      </c>
      <c r="B44" s="4" t="s">
        <v>1297</v>
      </c>
      <c r="C44" s="4" t="s">
        <v>13</v>
      </c>
      <c r="D44" s="56" t="s">
        <v>12</v>
      </c>
      <c r="E44" s="4">
        <v>76110</v>
      </c>
      <c r="F44" s="4" t="s">
        <v>2713</v>
      </c>
      <c r="G44" s="4" t="s">
        <v>2695</v>
      </c>
      <c r="H44" s="4" t="s">
        <v>2696</v>
      </c>
      <c r="I44" s="4">
        <v>235</v>
      </c>
      <c r="J44" s="22">
        <f>IFERROR(VLOOKUP(A44,'GS by School'!A:D,3,0),0)</f>
        <v>45</v>
      </c>
      <c r="K44" s="4">
        <f t="shared" si="0"/>
        <v>190</v>
      </c>
      <c r="L44" s="8">
        <f>IFERROR(I44/#REF!,0)</f>
        <v>0</v>
      </c>
    </row>
    <row r="46" spans="1:12" ht="31.5" customHeight="1" x14ac:dyDescent="0.25">
      <c r="A46" s="4" t="s">
        <v>2334</v>
      </c>
      <c r="B46" s="4" t="s">
        <v>2335</v>
      </c>
      <c r="C46" s="4" t="s">
        <v>13</v>
      </c>
      <c r="D46" s="56" t="s">
        <v>12</v>
      </c>
      <c r="E46" s="4">
        <v>76105</v>
      </c>
      <c r="F46" s="4" t="s">
        <v>2713</v>
      </c>
      <c r="G46" s="4" t="s">
        <v>2695</v>
      </c>
      <c r="H46" s="4" t="s">
        <v>2696</v>
      </c>
      <c r="I46" s="4">
        <v>153</v>
      </c>
      <c r="J46" s="22">
        <f>IFERROR(VLOOKUP(A46,'GS by School'!A:D,3,0),0)</f>
        <v>2</v>
      </c>
      <c r="K46" s="4">
        <f t="shared" ref="K46:K71" si="1">I46-J46</f>
        <v>151</v>
      </c>
      <c r="L46" s="8">
        <f>IFERROR(I46/#REF!,0)</f>
        <v>0</v>
      </c>
    </row>
    <row r="47" spans="1:12" ht="31.5" customHeight="1" x14ac:dyDescent="0.25">
      <c r="A47" s="4" t="s">
        <v>2220</v>
      </c>
      <c r="B47" s="4" t="s">
        <v>2221</v>
      </c>
      <c r="C47" s="4" t="s">
        <v>13</v>
      </c>
      <c r="D47" s="56" t="s">
        <v>12</v>
      </c>
      <c r="E47" s="4">
        <v>76112</v>
      </c>
      <c r="F47" s="4" t="s">
        <v>2713</v>
      </c>
      <c r="G47" s="4" t="s">
        <v>2695</v>
      </c>
      <c r="H47" s="4" t="s">
        <v>2696</v>
      </c>
      <c r="I47" s="4">
        <v>143</v>
      </c>
      <c r="J47" s="22">
        <f>IFERROR(VLOOKUP(A47,'GS by School'!A:D,3,0),0)</f>
        <v>12</v>
      </c>
      <c r="K47" s="4">
        <f t="shared" si="1"/>
        <v>131</v>
      </c>
      <c r="L47" s="8">
        <f>IFERROR(I47/#REF!,0)</f>
        <v>0</v>
      </c>
    </row>
    <row r="48" spans="1:12" ht="31.5" customHeight="1" x14ac:dyDescent="0.25">
      <c r="A48" s="4" t="s">
        <v>2924</v>
      </c>
      <c r="B48" s="4" t="s">
        <v>2925</v>
      </c>
      <c r="C48" s="4" t="s">
        <v>13</v>
      </c>
      <c r="D48" s="56" t="s">
        <v>12</v>
      </c>
      <c r="E48" s="4">
        <v>76105</v>
      </c>
      <c r="F48" s="4" t="s">
        <v>2713</v>
      </c>
      <c r="G48" s="4" t="s">
        <v>2695</v>
      </c>
      <c r="H48" s="4" t="s">
        <v>2696</v>
      </c>
      <c r="I48" s="4">
        <v>257</v>
      </c>
      <c r="J48" s="22">
        <f>IFERROR(VLOOKUP(A48,'GS by School'!A:D,3,0),0)</f>
        <v>0</v>
      </c>
      <c r="K48" s="4">
        <f t="shared" si="1"/>
        <v>257</v>
      </c>
      <c r="L48" s="8">
        <f>IFERROR(I48/#REF!,0)</f>
        <v>0</v>
      </c>
    </row>
    <row r="49" spans="1:12" ht="31.5" customHeight="1" x14ac:dyDescent="0.25">
      <c r="A49" s="4" t="s">
        <v>2926</v>
      </c>
      <c r="B49" s="4" t="s">
        <v>2927</v>
      </c>
      <c r="C49" s="4" t="s">
        <v>13</v>
      </c>
      <c r="D49" s="56" t="s">
        <v>12</v>
      </c>
      <c r="E49" s="4">
        <v>76103</v>
      </c>
      <c r="F49" s="4" t="s">
        <v>2713</v>
      </c>
      <c r="G49" s="4" t="s">
        <v>2695</v>
      </c>
      <c r="H49" s="4" t="s">
        <v>2696</v>
      </c>
      <c r="I49" s="4">
        <v>247</v>
      </c>
      <c r="J49" s="22">
        <f>IFERROR(VLOOKUP(A49,'GS by School'!A:D,3,0),0)</f>
        <v>0</v>
      </c>
      <c r="K49" s="4">
        <f t="shared" si="1"/>
        <v>247</v>
      </c>
      <c r="L49" s="8">
        <f>IFERROR(I49/#REF!,0)</f>
        <v>0</v>
      </c>
    </row>
    <row r="50" spans="1:12" ht="31.5" customHeight="1" x14ac:dyDescent="0.25">
      <c r="A50" s="4" t="s">
        <v>2601</v>
      </c>
      <c r="B50" s="4" t="s">
        <v>2602</v>
      </c>
      <c r="C50" s="4" t="s">
        <v>13</v>
      </c>
      <c r="D50" s="56" t="s">
        <v>12</v>
      </c>
      <c r="E50" s="4">
        <v>76105</v>
      </c>
      <c r="F50" s="4" t="s">
        <v>2713</v>
      </c>
      <c r="G50" s="4" t="s">
        <v>2695</v>
      </c>
      <c r="H50" s="4" t="s">
        <v>2696</v>
      </c>
      <c r="I50" s="4">
        <v>175</v>
      </c>
      <c r="J50" s="22">
        <f>IFERROR(VLOOKUP(A50,'GS by School'!A:D,3,0),0)</f>
        <v>2</v>
      </c>
      <c r="K50" s="4">
        <f t="shared" si="1"/>
        <v>173</v>
      </c>
      <c r="L50" s="8">
        <f>IFERROR(I50/#REF!,0)</f>
        <v>0</v>
      </c>
    </row>
    <row r="51" spans="1:12" ht="31.5" customHeight="1" x14ac:dyDescent="0.25">
      <c r="A51" s="4" t="s">
        <v>2928</v>
      </c>
      <c r="B51" s="4" t="s">
        <v>2112</v>
      </c>
      <c r="C51" s="4" t="s">
        <v>13</v>
      </c>
      <c r="D51" s="56" t="s">
        <v>12</v>
      </c>
      <c r="E51" s="4">
        <v>76104</v>
      </c>
      <c r="F51" s="4" t="s">
        <v>2713</v>
      </c>
      <c r="G51" s="4" t="s">
        <v>2695</v>
      </c>
      <c r="H51" s="4" t="s">
        <v>2696</v>
      </c>
      <c r="I51" s="4">
        <v>176</v>
      </c>
      <c r="J51" s="22">
        <f>IFERROR(VLOOKUP(A51,'GS by School'!A:D,3,0),0)</f>
        <v>2</v>
      </c>
      <c r="K51" s="4">
        <f t="shared" si="1"/>
        <v>174</v>
      </c>
      <c r="L51" s="8">
        <f>IFERROR(I51/#REF!,0)</f>
        <v>0</v>
      </c>
    </row>
    <row r="52" spans="1:12" ht="31.5" customHeight="1" x14ac:dyDescent="0.25">
      <c r="A52" s="4" t="s">
        <v>1601</v>
      </c>
      <c r="B52" s="4" t="s">
        <v>1602</v>
      </c>
      <c r="C52" s="4" t="s">
        <v>13</v>
      </c>
      <c r="D52" s="56" t="s">
        <v>12</v>
      </c>
      <c r="E52" s="4">
        <v>76112</v>
      </c>
      <c r="F52" s="4" t="s">
        <v>2751</v>
      </c>
      <c r="G52" s="4" t="s">
        <v>2695</v>
      </c>
      <c r="H52" s="4" t="s">
        <v>2744</v>
      </c>
      <c r="I52" s="4">
        <v>125</v>
      </c>
      <c r="J52" s="22">
        <f>IFERROR(VLOOKUP(A52,'GS by School'!A:D,3,0),0)</f>
        <v>0</v>
      </c>
      <c r="K52" s="4">
        <f t="shared" si="1"/>
        <v>125</v>
      </c>
      <c r="L52" s="8">
        <f>IFERROR(I52/#REF!,0)</f>
        <v>0</v>
      </c>
    </row>
    <row r="53" spans="1:12" ht="31.5" customHeight="1" x14ac:dyDescent="0.25">
      <c r="A53" s="4" t="s">
        <v>2929</v>
      </c>
      <c r="B53" s="4" t="s">
        <v>2930</v>
      </c>
      <c r="C53" s="4" t="s">
        <v>13</v>
      </c>
      <c r="D53" s="56" t="s">
        <v>12</v>
      </c>
      <c r="E53" s="4">
        <v>76119</v>
      </c>
      <c r="F53" s="4" t="s">
        <v>2713</v>
      </c>
      <c r="G53" s="4" t="s">
        <v>2695</v>
      </c>
      <c r="H53" s="4" t="s">
        <v>2696</v>
      </c>
      <c r="I53" s="4">
        <v>228</v>
      </c>
      <c r="J53" s="22">
        <f>IFERROR(VLOOKUP(A53,'GS by School'!A:D,3,0),0)</f>
        <v>0</v>
      </c>
      <c r="K53" s="4">
        <f t="shared" si="1"/>
        <v>228</v>
      </c>
      <c r="L53" s="8">
        <f>IFERROR(I53/#REF!,0)</f>
        <v>0</v>
      </c>
    </row>
    <row r="54" spans="1:12" ht="31.5" customHeight="1" x14ac:dyDescent="0.25">
      <c r="A54" s="4" t="s">
        <v>2316</v>
      </c>
      <c r="B54" s="4" t="s">
        <v>2317</v>
      </c>
      <c r="C54" s="4" t="s">
        <v>13</v>
      </c>
      <c r="D54" s="56" t="s">
        <v>12</v>
      </c>
      <c r="E54" s="4">
        <v>76110</v>
      </c>
      <c r="F54" s="4" t="s">
        <v>2713</v>
      </c>
      <c r="G54" s="4" t="s">
        <v>2695</v>
      </c>
      <c r="H54" s="4" t="s">
        <v>2696</v>
      </c>
      <c r="I54" s="4">
        <v>300</v>
      </c>
      <c r="J54" s="22">
        <f>IFERROR(VLOOKUP(A54,'GS by School'!A:D,3,0),0)</f>
        <v>3</v>
      </c>
      <c r="K54" s="4">
        <f t="shared" si="1"/>
        <v>297</v>
      </c>
      <c r="L54" s="8">
        <f>IFERROR(I54/#REF!,0)</f>
        <v>0</v>
      </c>
    </row>
    <row r="55" spans="1:12" ht="31.5" customHeight="1" x14ac:dyDescent="0.25">
      <c r="A55" s="4" t="s">
        <v>2164</v>
      </c>
      <c r="B55" s="4" t="s">
        <v>2165</v>
      </c>
      <c r="C55" s="4" t="s">
        <v>13</v>
      </c>
      <c r="D55" s="56" t="s">
        <v>12</v>
      </c>
      <c r="E55" s="4">
        <v>76105</v>
      </c>
      <c r="F55" s="4" t="s">
        <v>2931</v>
      </c>
      <c r="G55" s="4" t="s">
        <v>2695</v>
      </c>
      <c r="H55" s="4" t="s">
        <v>2768</v>
      </c>
      <c r="I55" s="4">
        <v>138</v>
      </c>
      <c r="J55" s="22">
        <f>IFERROR(VLOOKUP(A55,'GS by School'!A:D,3,0),0)</f>
        <v>31</v>
      </c>
      <c r="K55" s="4">
        <f t="shared" si="1"/>
        <v>107</v>
      </c>
      <c r="L55" s="8">
        <f>IFERROR(I55/#REF!,0)</f>
        <v>0</v>
      </c>
    </row>
    <row r="56" spans="1:12" ht="31.5" customHeight="1" x14ac:dyDescent="0.25">
      <c r="A56" s="4" t="s">
        <v>2932</v>
      </c>
      <c r="B56" s="4" t="s">
        <v>2933</v>
      </c>
      <c r="C56" s="4" t="s">
        <v>13</v>
      </c>
      <c r="D56" s="56" t="s">
        <v>12</v>
      </c>
      <c r="E56" s="4">
        <v>76105</v>
      </c>
      <c r="F56" s="4" t="s">
        <v>2713</v>
      </c>
      <c r="G56" s="4" t="s">
        <v>2695</v>
      </c>
      <c r="H56" s="4" t="s">
        <v>2696</v>
      </c>
      <c r="I56" s="4">
        <v>190</v>
      </c>
      <c r="J56" s="22">
        <f>IFERROR(VLOOKUP(A56,'GS by School'!A:D,3,0),0)</f>
        <v>1</v>
      </c>
      <c r="K56" s="4">
        <f t="shared" si="1"/>
        <v>189</v>
      </c>
      <c r="L56" s="8">
        <f>IFERROR(I56/#REF!,0)</f>
        <v>0</v>
      </c>
    </row>
    <row r="57" spans="1:12" ht="31.5" customHeight="1" x14ac:dyDescent="0.25">
      <c r="A57" s="4" t="s">
        <v>2934</v>
      </c>
      <c r="B57" s="4" t="s">
        <v>2935</v>
      </c>
      <c r="C57" s="4" t="s">
        <v>13</v>
      </c>
      <c r="D57" s="56" t="s">
        <v>12</v>
      </c>
      <c r="E57" s="4">
        <v>76103</v>
      </c>
      <c r="F57" s="4" t="s">
        <v>2713</v>
      </c>
      <c r="G57" s="4" t="s">
        <v>2695</v>
      </c>
      <c r="H57" s="4" t="s">
        <v>2696</v>
      </c>
      <c r="I57" s="4">
        <v>201</v>
      </c>
      <c r="J57" s="22">
        <f>IFERROR(VLOOKUP(A57,'GS by School'!A:D,3,0),0)</f>
        <v>0</v>
      </c>
      <c r="K57" s="4">
        <f t="shared" si="1"/>
        <v>201</v>
      </c>
      <c r="L57" s="8">
        <f>IFERROR(I57/#REF!,0)</f>
        <v>0</v>
      </c>
    </row>
    <row r="58" spans="1:12" ht="31.5" customHeight="1" x14ac:dyDescent="0.25">
      <c r="A58" s="4" t="s">
        <v>2936</v>
      </c>
      <c r="B58" s="4" t="s">
        <v>2937</v>
      </c>
      <c r="C58" s="4" t="s">
        <v>13</v>
      </c>
      <c r="D58" s="56" t="s">
        <v>12</v>
      </c>
      <c r="E58" s="4">
        <v>76115</v>
      </c>
      <c r="F58" s="4" t="s">
        <v>2713</v>
      </c>
      <c r="G58" s="4" t="s">
        <v>2695</v>
      </c>
      <c r="H58" s="4" t="s">
        <v>2696</v>
      </c>
      <c r="I58" s="4">
        <v>200</v>
      </c>
      <c r="J58" s="22">
        <f>IFERROR(VLOOKUP(A58,'GS by School'!A:D,3,0),0)</f>
        <v>0</v>
      </c>
      <c r="K58" s="4">
        <f t="shared" si="1"/>
        <v>200</v>
      </c>
      <c r="L58" s="8">
        <f>IFERROR(I58/#REF!,0)</f>
        <v>0</v>
      </c>
    </row>
    <row r="59" spans="1:12" ht="46.9" customHeight="1" x14ac:dyDescent="0.25">
      <c r="A59" s="4" t="s">
        <v>922</v>
      </c>
      <c r="B59" s="4" t="s">
        <v>923</v>
      </c>
      <c r="C59" s="4" t="s">
        <v>13</v>
      </c>
      <c r="D59" s="56" t="s">
        <v>12</v>
      </c>
      <c r="E59" s="4">
        <v>76140</v>
      </c>
      <c r="F59" s="4" t="s">
        <v>2771</v>
      </c>
      <c r="G59" s="4" t="s">
        <v>2695</v>
      </c>
      <c r="H59" s="4" t="s">
        <v>2696</v>
      </c>
      <c r="I59" s="4">
        <v>200</v>
      </c>
      <c r="J59" s="22">
        <f>IFERROR(VLOOKUP(A59,'GS by School'!A:D,3,0),0)</f>
        <v>26</v>
      </c>
      <c r="K59" s="4">
        <f t="shared" si="1"/>
        <v>174</v>
      </c>
      <c r="L59" s="8">
        <f>IFERROR(I59/#REF!,0)</f>
        <v>0</v>
      </c>
    </row>
    <row r="60" spans="1:12" ht="46.9" customHeight="1" x14ac:dyDescent="0.25">
      <c r="A60" s="4" t="s">
        <v>1015</v>
      </c>
      <c r="B60" s="4" t="s">
        <v>2938</v>
      </c>
      <c r="C60" s="4" t="s">
        <v>13</v>
      </c>
      <c r="D60" s="56" t="s">
        <v>1835</v>
      </c>
      <c r="E60" s="4">
        <v>76140</v>
      </c>
      <c r="F60" s="4" t="s">
        <v>2776</v>
      </c>
      <c r="G60" s="4" t="s">
        <v>2709</v>
      </c>
      <c r="H60" s="4" t="s">
        <v>2696</v>
      </c>
      <c r="I60" s="4">
        <v>188</v>
      </c>
      <c r="J60" s="22">
        <f>IFERROR(VLOOKUP(A60,'GS by School'!A:D,3,0),0)</f>
        <v>0</v>
      </c>
      <c r="K60" s="4">
        <f t="shared" si="1"/>
        <v>188</v>
      </c>
      <c r="L60" s="8">
        <f>IFERROR(I60/#REF!,0)</f>
        <v>0</v>
      </c>
    </row>
    <row r="61" spans="1:12" ht="46.9" customHeight="1" x14ac:dyDescent="0.25">
      <c r="A61" s="4" t="s">
        <v>2939</v>
      </c>
      <c r="B61" s="4" t="s">
        <v>2940</v>
      </c>
      <c r="C61" s="4" t="s">
        <v>13</v>
      </c>
      <c r="D61" s="56" t="s">
        <v>12</v>
      </c>
      <c r="E61" s="4">
        <v>76119</v>
      </c>
      <c r="F61" s="4" t="s">
        <v>2713</v>
      </c>
      <c r="G61" s="4" t="s">
        <v>2695</v>
      </c>
      <c r="H61" s="4" t="s">
        <v>2696</v>
      </c>
      <c r="I61" s="4">
        <v>160</v>
      </c>
      <c r="J61" s="22">
        <f>IFERROR(VLOOKUP(A61,'GS by School'!A:D,3,0),0)</f>
        <v>0</v>
      </c>
      <c r="K61" s="4">
        <f t="shared" si="1"/>
        <v>160</v>
      </c>
      <c r="L61" s="8">
        <f>IFERROR(I61/#REF!,0)</f>
        <v>0</v>
      </c>
    </row>
    <row r="62" spans="1:12" ht="46.9" customHeight="1" x14ac:dyDescent="0.25">
      <c r="A62" s="4" t="s">
        <v>2169</v>
      </c>
      <c r="B62" s="4" t="s">
        <v>2170</v>
      </c>
      <c r="C62" s="4" t="s">
        <v>13</v>
      </c>
      <c r="D62" s="56" t="s">
        <v>12</v>
      </c>
      <c r="E62" s="4">
        <v>76105</v>
      </c>
      <c r="F62" s="4" t="s">
        <v>2713</v>
      </c>
      <c r="G62" s="4" t="s">
        <v>2695</v>
      </c>
      <c r="H62" s="4" t="s">
        <v>2696</v>
      </c>
      <c r="I62" s="4">
        <v>256</v>
      </c>
      <c r="J62" s="22">
        <f>IFERROR(VLOOKUP(A62,'GS by School'!A:D,3,0),0)</f>
        <v>230</v>
      </c>
      <c r="K62" s="4">
        <f t="shared" si="1"/>
        <v>26</v>
      </c>
      <c r="L62" s="8">
        <f>IFERROR(I62/#REF!,0)</f>
        <v>0</v>
      </c>
    </row>
    <row r="63" spans="1:12" ht="46.9" customHeight="1" x14ac:dyDescent="0.25">
      <c r="A63" s="4" t="s">
        <v>2594</v>
      </c>
      <c r="B63" s="4" t="s">
        <v>2595</v>
      </c>
      <c r="C63" s="4" t="s">
        <v>13</v>
      </c>
      <c r="D63" s="4" t="s">
        <v>12</v>
      </c>
      <c r="E63" s="4">
        <v>76110</v>
      </c>
      <c r="F63" s="4" t="s">
        <v>2941</v>
      </c>
      <c r="G63" s="4" t="s">
        <v>2695</v>
      </c>
      <c r="H63" s="4" t="s">
        <v>2744</v>
      </c>
      <c r="I63" s="4">
        <v>1090</v>
      </c>
      <c r="J63" s="22">
        <f>IFERROR(VLOOKUP(A63,'GS by School'!A:D,3,0),0)</f>
        <v>5</v>
      </c>
      <c r="K63" s="4">
        <f t="shared" si="1"/>
        <v>1085</v>
      </c>
      <c r="L63" s="8">
        <f>IFERROR(I63/#REF!,0)</f>
        <v>0</v>
      </c>
    </row>
    <row r="64" spans="1:12" ht="46.9" customHeight="1" x14ac:dyDescent="0.25">
      <c r="A64" s="4" t="s">
        <v>1660</v>
      </c>
      <c r="B64" s="4" t="s">
        <v>1661</v>
      </c>
      <c r="C64" s="4" t="s">
        <v>13</v>
      </c>
      <c r="D64" s="4" t="s">
        <v>2779</v>
      </c>
      <c r="E64" s="4">
        <v>76140</v>
      </c>
      <c r="F64" s="4" t="s">
        <v>2756</v>
      </c>
      <c r="G64" s="4" t="s">
        <v>2695</v>
      </c>
      <c r="H64" s="4" t="s">
        <v>2696</v>
      </c>
      <c r="I64" s="4">
        <v>450</v>
      </c>
      <c r="J64" s="22">
        <f>IFERROR(VLOOKUP(A64,'GS by School'!A:D,3,0),0)</f>
        <v>0</v>
      </c>
      <c r="K64" s="4">
        <f t="shared" si="1"/>
        <v>450</v>
      </c>
      <c r="L64" s="8">
        <f>IFERROR(I64/#REF!,0)</f>
        <v>0</v>
      </c>
    </row>
    <row r="65" spans="1:12" ht="46.9" customHeight="1" x14ac:dyDescent="0.25">
      <c r="A65" s="4" t="s">
        <v>2942</v>
      </c>
      <c r="B65" s="4" t="s">
        <v>2943</v>
      </c>
      <c r="C65" s="4" t="s">
        <v>13</v>
      </c>
      <c r="D65" s="4" t="s">
        <v>12</v>
      </c>
      <c r="E65" s="4">
        <v>76120</v>
      </c>
      <c r="F65" s="4" t="s">
        <v>2756</v>
      </c>
      <c r="G65" s="4" t="s">
        <v>2695</v>
      </c>
      <c r="H65" s="4" t="s">
        <v>2696</v>
      </c>
      <c r="I65" s="4">
        <v>263</v>
      </c>
      <c r="J65" s="22">
        <f>IFERROR(VLOOKUP(A65,'GS by School'!A:D,3,0),0)</f>
        <v>0</v>
      </c>
      <c r="K65" s="4">
        <f t="shared" si="1"/>
        <v>263</v>
      </c>
      <c r="L65" s="8">
        <f>IFERROR(I65/#REF!,0)</f>
        <v>0</v>
      </c>
    </row>
    <row r="66" spans="1:12" ht="46.9" customHeight="1" x14ac:dyDescent="0.25">
      <c r="A66" s="4" t="s">
        <v>1590</v>
      </c>
      <c r="B66" s="4" t="s">
        <v>2376</v>
      </c>
      <c r="C66" s="4" t="s">
        <v>13</v>
      </c>
      <c r="D66" s="4" t="s">
        <v>12</v>
      </c>
      <c r="E66" s="4">
        <v>76105</v>
      </c>
      <c r="F66" s="4" t="s">
        <v>2756</v>
      </c>
      <c r="G66" s="4" t="s">
        <v>2695</v>
      </c>
      <c r="H66" s="4" t="s">
        <v>2696</v>
      </c>
      <c r="I66" s="4">
        <v>229</v>
      </c>
      <c r="J66" s="22">
        <f>IFERROR(VLOOKUP(A66,'GS by School'!A:D,3,0),0)</f>
        <v>1</v>
      </c>
      <c r="K66" s="4">
        <f t="shared" si="1"/>
        <v>228</v>
      </c>
      <c r="L66" s="8">
        <f>IFERROR(I66/#REF!,0)</f>
        <v>0</v>
      </c>
    </row>
    <row r="67" spans="1:12" ht="46.9" customHeight="1" x14ac:dyDescent="0.25">
      <c r="A67" s="4" t="s">
        <v>2944</v>
      </c>
      <c r="B67" s="4" t="s">
        <v>1589</v>
      </c>
      <c r="C67" s="4" t="s">
        <v>13</v>
      </c>
      <c r="D67" s="4" t="s">
        <v>12</v>
      </c>
      <c r="E67" s="4">
        <v>76105</v>
      </c>
      <c r="F67" s="4" t="s">
        <v>2756</v>
      </c>
      <c r="G67" s="4" t="s">
        <v>2695</v>
      </c>
      <c r="H67" s="4" t="s">
        <v>2696</v>
      </c>
      <c r="I67" s="4">
        <v>302</v>
      </c>
      <c r="J67" s="22">
        <f>IFERROR(VLOOKUP(A67,'GS by School'!A:D,3,0),0)</f>
        <v>0</v>
      </c>
      <c r="K67" s="4">
        <f t="shared" si="1"/>
        <v>302</v>
      </c>
      <c r="L67" s="8">
        <f>IFERROR(I67/#REF!,0)</f>
        <v>0</v>
      </c>
    </row>
    <row r="68" spans="1:12" ht="46.9" customHeight="1" x14ac:dyDescent="0.25">
      <c r="A68" s="4" t="s">
        <v>465</v>
      </c>
      <c r="B68" s="4" t="s">
        <v>2945</v>
      </c>
      <c r="C68" s="4" t="s">
        <v>13</v>
      </c>
      <c r="D68" s="4" t="s">
        <v>12</v>
      </c>
      <c r="E68" s="4">
        <v>76104</v>
      </c>
      <c r="F68" s="4" t="s">
        <v>2713</v>
      </c>
      <c r="G68" s="4" t="s">
        <v>2695</v>
      </c>
      <c r="H68" s="4" t="s">
        <v>2696</v>
      </c>
      <c r="I68" s="4">
        <v>172</v>
      </c>
      <c r="J68" s="22">
        <f>IFERROR(VLOOKUP(A68,'GS by School'!A:D,3,0),0)</f>
        <v>0</v>
      </c>
      <c r="K68" s="4">
        <f t="shared" si="1"/>
        <v>172</v>
      </c>
      <c r="L68" s="8">
        <f>IFERROR(I68/#REF!,0)</f>
        <v>0</v>
      </c>
    </row>
    <row r="69" spans="1:12" ht="46.9" customHeight="1" x14ac:dyDescent="0.25">
      <c r="A69" s="4" t="s">
        <v>718</v>
      </c>
      <c r="B69" s="4" t="s">
        <v>719</v>
      </c>
      <c r="C69" s="4" t="s">
        <v>13</v>
      </c>
      <c r="D69" s="4" t="s">
        <v>12</v>
      </c>
      <c r="E69" s="4">
        <v>76119</v>
      </c>
      <c r="F69" s="4" t="s">
        <v>2713</v>
      </c>
      <c r="G69" s="4" t="s">
        <v>2695</v>
      </c>
      <c r="H69" s="4" t="s">
        <v>2696</v>
      </c>
      <c r="I69" s="4">
        <v>279</v>
      </c>
      <c r="J69" s="22">
        <f>IFERROR(VLOOKUP(A69,'GS by School'!A:D,3,0),0)</f>
        <v>2</v>
      </c>
      <c r="K69" s="4">
        <f t="shared" si="1"/>
        <v>277</v>
      </c>
      <c r="L69" s="8">
        <f>IFERROR(I69/#REF!,0)</f>
        <v>0</v>
      </c>
    </row>
    <row r="70" spans="1:12" ht="46.9" customHeight="1" x14ac:dyDescent="0.25">
      <c r="A70" s="4" t="s">
        <v>2106</v>
      </c>
      <c r="B70" s="4" t="s">
        <v>2107</v>
      </c>
      <c r="C70" s="4" t="s">
        <v>13</v>
      </c>
      <c r="D70" s="4" t="s">
        <v>12</v>
      </c>
      <c r="E70" s="4">
        <v>76112</v>
      </c>
      <c r="F70" s="4" t="s">
        <v>2713</v>
      </c>
      <c r="G70" s="4" t="s">
        <v>2695</v>
      </c>
      <c r="H70" s="4" t="s">
        <v>2696</v>
      </c>
      <c r="I70" s="4">
        <v>200</v>
      </c>
      <c r="J70" s="22">
        <f>IFERROR(VLOOKUP(A70,'GS by School'!A:D,3,0),0)</f>
        <v>148</v>
      </c>
      <c r="K70" s="4">
        <f t="shared" si="1"/>
        <v>52</v>
      </c>
      <c r="L70" s="8">
        <f>IFERROR(I70/#REF!,0)</f>
        <v>0</v>
      </c>
    </row>
    <row r="71" spans="1:12" ht="46.9" customHeight="1" x14ac:dyDescent="0.25">
      <c r="A71" s="4" t="s">
        <v>2946</v>
      </c>
      <c r="B71" s="4" t="s">
        <v>2947</v>
      </c>
      <c r="C71" s="4" t="s">
        <v>13</v>
      </c>
      <c r="D71" s="4" t="s">
        <v>12</v>
      </c>
      <c r="E71" s="4">
        <v>76110</v>
      </c>
      <c r="F71" s="4" t="s">
        <v>2713</v>
      </c>
      <c r="G71" s="4" t="s">
        <v>2695</v>
      </c>
      <c r="H71" s="4" t="s">
        <v>2696</v>
      </c>
      <c r="I71" s="4">
        <v>234</v>
      </c>
      <c r="J71" s="22">
        <f>IFERROR(VLOOKUP(A71,'GS by School'!A:D,3,0),0)</f>
        <v>0</v>
      </c>
      <c r="K71" s="4">
        <f t="shared" si="1"/>
        <v>234</v>
      </c>
      <c r="L71" s="8">
        <f>IFERROR(I71/#REF!,0)</f>
        <v>0</v>
      </c>
    </row>
  </sheetData>
  <mergeCells count="8">
    <mergeCell ref="N5:Q5"/>
    <mergeCell ref="N1:P1"/>
    <mergeCell ref="B12:H12"/>
    <mergeCell ref="B9:F9"/>
    <mergeCell ref="B1:F1"/>
    <mergeCell ref="B5:F5"/>
    <mergeCell ref="H1:L1"/>
    <mergeCell ref="H5:L5"/>
  </mergeCells>
  <pageMargins left="0.2" right="0.2" top="0.5" bottom="0.25" header="0.3" footer="0.3"/>
  <pageSetup orientation="landscape" r:id="rId1"/>
  <headerFooter>
    <oddHeader>&amp;C&amp;A</oddHeader>
  </headerFooter>
  <rowBreaks count="1" manualBreakCount="1">
    <brk id="1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7BF01-66DB-42F0-8B22-30F473C1BE0B}">
  <dimension ref="A1:Q62"/>
  <sheetViews>
    <sheetView topLeftCell="A13" workbookViewId="0">
      <selection activeCell="A15" sqref="A15:XFD15"/>
    </sheetView>
  </sheetViews>
  <sheetFormatPr defaultColWidth="9.140625" defaultRowHeight="46.9" customHeight="1" x14ac:dyDescent="0.25"/>
  <cols>
    <col min="1" max="1" width="2.7109375" style="7" customWidth="1"/>
    <col min="2" max="2" width="19.42578125" style="7" customWidth="1"/>
    <col min="3" max="3" width="8.140625" style="7" customWidth="1"/>
    <col min="4" max="4" width="6.140625" style="7" customWidth="1"/>
    <col min="5" max="5" width="9.140625" style="7" bestFit="1" customWidth="1"/>
    <col min="6" max="6" width="6.28515625" style="7" customWidth="1"/>
    <col min="7" max="7" width="8.42578125" style="7" bestFit="1" customWidth="1"/>
    <col min="8" max="8" width="8.28515625" style="7" bestFit="1" customWidth="1"/>
    <col min="9" max="9" width="7.7109375" style="7" customWidth="1"/>
    <col min="10" max="10" width="6.85546875" style="7" customWidth="1"/>
    <col min="11" max="11" width="9" style="7" customWidth="1"/>
    <col min="12" max="12" width="9.140625" style="7" customWidth="1"/>
    <col min="13" max="13" width="8.140625" style="7" bestFit="1" customWidth="1"/>
    <col min="14" max="14" width="6.5703125" style="7" customWidth="1"/>
    <col min="15" max="16" width="9.140625" style="7"/>
    <col min="17" max="17" width="11.5703125" style="7" bestFit="1" customWidth="1"/>
    <col min="18" max="16384" width="9.140625" style="7"/>
  </cols>
  <sheetData>
    <row r="1" spans="1:17" ht="23.45" customHeight="1" x14ac:dyDescent="0.3">
      <c r="B1" s="94" t="s">
        <v>2063</v>
      </c>
      <c r="C1" s="95"/>
      <c r="D1" s="95"/>
      <c r="E1" s="95"/>
      <c r="F1" s="95"/>
      <c r="H1" s="94" t="s">
        <v>23</v>
      </c>
      <c r="I1" s="95"/>
      <c r="J1" s="95"/>
      <c r="K1" s="95"/>
      <c r="L1" s="95"/>
      <c r="N1" s="99" t="s">
        <v>1783</v>
      </c>
      <c r="O1" s="99"/>
      <c r="P1" s="99"/>
      <c r="Q1" s="7" t="s">
        <v>80</v>
      </c>
    </row>
    <row r="2" spans="1:17" ht="57" customHeight="1" x14ac:dyDescent="0.25">
      <c r="B2" s="2" t="str">
        <f>Summary!Y1</f>
        <v>2025 Members as of 4/18/2025</v>
      </c>
      <c r="C2" s="1" t="s">
        <v>0</v>
      </c>
      <c r="D2" s="1" t="s">
        <v>2026</v>
      </c>
      <c r="E2" s="10" t="s">
        <v>27</v>
      </c>
      <c r="F2" s="81" t="s">
        <v>2061</v>
      </c>
      <c r="H2" s="2" t="str">
        <f>B2</f>
        <v>2025 Members as of 4/18/2025</v>
      </c>
      <c r="I2" s="1" t="s">
        <v>0</v>
      </c>
      <c r="J2" s="1" t="str">
        <f>D2</f>
        <v>2025 Goal</v>
      </c>
      <c r="K2" s="10" t="s">
        <v>27</v>
      </c>
      <c r="L2" s="81" t="s">
        <v>2061</v>
      </c>
      <c r="N2" s="16" t="s">
        <v>1781</v>
      </c>
      <c r="O2" s="16" t="s">
        <v>1780</v>
      </c>
      <c r="P2" s="16" t="s">
        <v>27</v>
      </c>
      <c r="Q2" s="81" t="s">
        <v>2061</v>
      </c>
    </row>
    <row r="3" spans="1:17" ht="19.149999999999999" customHeight="1" x14ac:dyDescent="0.25">
      <c r="B3" s="4">
        <f>SUMIFS('2025 Girls'!D:D,'2025 Girls'!$A:$A,$Q$1)</f>
        <v>55</v>
      </c>
      <c r="C3" s="4">
        <f>VLOOKUP($Q$1,'2025 Girls'!A:G,6,0)</f>
        <v>98</v>
      </c>
      <c r="D3" s="4">
        <v>108</v>
      </c>
      <c r="E3" s="4">
        <f>D3-B3</f>
        <v>53</v>
      </c>
      <c r="F3" s="8">
        <f>B3/D3</f>
        <v>0.5092592592592593</v>
      </c>
      <c r="H3" s="4">
        <f>SUMIFS('2025 Girls'!E:E,'2025 Girls'!$A:$A,$Q$1)</f>
        <v>202</v>
      </c>
      <c r="I3" s="4">
        <f>VLOOKUP($Q$1,'2025 Girls'!A:G,7,0)</f>
        <v>215</v>
      </c>
      <c r="J3" s="4">
        <v>168</v>
      </c>
      <c r="K3" s="4">
        <f>J3-H3</f>
        <v>-34</v>
      </c>
      <c r="L3" s="84">
        <f>H3/J3</f>
        <v>1.2023809523809523</v>
      </c>
      <c r="N3" s="21">
        <f>B3+H3</f>
        <v>257</v>
      </c>
      <c r="O3" s="21">
        <f>D3+J3</f>
        <v>276</v>
      </c>
      <c r="P3" s="21">
        <f>O3-N3</f>
        <v>19</v>
      </c>
      <c r="Q3" s="8">
        <f>N3/O3</f>
        <v>0.9311594202898551</v>
      </c>
    </row>
    <row r="4" spans="1:17" ht="9.6" customHeight="1" x14ac:dyDescent="0.25"/>
    <row r="5" spans="1:17" ht="46.9" customHeight="1" x14ac:dyDescent="0.3">
      <c r="B5" s="94" t="s">
        <v>2062</v>
      </c>
      <c r="C5" s="95"/>
      <c r="D5" s="95"/>
      <c r="E5" s="95"/>
      <c r="F5" s="95"/>
      <c r="H5" s="94" t="s">
        <v>22</v>
      </c>
      <c r="I5" s="95"/>
      <c r="J5" s="95"/>
      <c r="K5" s="95"/>
      <c r="L5" s="95"/>
      <c r="M5" s="83"/>
      <c r="N5" s="99" t="s">
        <v>1784</v>
      </c>
      <c r="O5" s="99"/>
      <c r="P5" s="99"/>
      <c r="Q5" s="99"/>
    </row>
    <row r="6" spans="1:17" ht="64.900000000000006" customHeight="1" x14ac:dyDescent="0.25">
      <c r="B6" s="14" t="str">
        <f>B2</f>
        <v>2025 Members as of 4/18/2025</v>
      </c>
      <c r="C6" s="6" t="s">
        <v>0</v>
      </c>
      <c r="D6" s="6" t="str">
        <f>D2</f>
        <v>2025 Goal</v>
      </c>
      <c r="E6" s="10" t="s">
        <v>27</v>
      </c>
      <c r="F6" s="81" t="s">
        <v>2061</v>
      </c>
      <c r="H6" s="15" t="str">
        <f>B6</f>
        <v>2025 Members as of 4/18/2025</v>
      </c>
      <c r="I6" s="6" t="s">
        <v>20</v>
      </c>
      <c r="J6" s="6" t="str">
        <f>D2</f>
        <v>2025 Goal</v>
      </c>
      <c r="K6" s="10" t="s">
        <v>27</v>
      </c>
      <c r="L6" s="81" t="s">
        <v>2061</v>
      </c>
      <c r="N6" s="16" t="s">
        <v>1781</v>
      </c>
      <c r="O6" s="16" t="s">
        <v>1782</v>
      </c>
      <c r="P6" s="16" t="s">
        <v>27</v>
      </c>
      <c r="Q6" s="81" t="s">
        <v>2061</v>
      </c>
    </row>
    <row r="7" spans="1:17" ht="24.6" customHeight="1" x14ac:dyDescent="0.25">
      <c r="B7" s="4">
        <f>SUMIFS('2025 Adults'!D:D,'2025 Adults'!$A:$A,$Q$1)</f>
        <v>41</v>
      </c>
      <c r="C7" s="21">
        <f>VLOOKUP($Q$1,'2025 Adults'!A:G,6,0)</f>
        <v>63</v>
      </c>
      <c r="D7" s="21">
        <v>79</v>
      </c>
      <c r="E7" s="21">
        <f>D7-B7</f>
        <v>38</v>
      </c>
      <c r="F7" s="8">
        <f>B7/D7</f>
        <v>0.51898734177215189</v>
      </c>
      <c r="H7" s="21">
        <f>SUMIFS('2025 Adults'!E:E,'2025 Adults'!$A:$A,$Q$1)</f>
        <v>119</v>
      </c>
      <c r="I7" s="21">
        <f>VLOOKUP($Q$1,'2025 Adults'!A:G,7,0)</f>
        <v>137</v>
      </c>
      <c r="J7" s="21">
        <v>129</v>
      </c>
      <c r="K7" s="21">
        <f>J7-H7</f>
        <v>10</v>
      </c>
      <c r="L7" s="8">
        <f>H7/J7</f>
        <v>0.92248062015503873</v>
      </c>
      <c r="N7" s="21">
        <f>B7+H7</f>
        <v>160</v>
      </c>
      <c r="O7" s="21">
        <f>D7+J7</f>
        <v>208</v>
      </c>
      <c r="P7" s="21">
        <f>O7-N7</f>
        <v>48</v>
      </c>
      <c r="Q7" s="85">
        <f>N7/O7</f>
        <v>0.76923076923076927</v>
      </c>
    </row>
    <row r="8" spans="1:17" ht="13.15" customHeight="1" x14ac:dyDescent="0.25"/>
    <row r="9" spans="1:17" ht="46.9" customHeight="1" x14ac:dyDescent="0.3">
      <c r="B9" s="98" t="s">
        <v>28</v>
      </c>
      <c r="C9" s="93"/>
      <c r="D9" s="93"/>
      <c r="E9" s="93"/>
      <c r="F9" s="93"/>
    </row>
    <row r="10" spans="1:17" ht="46.9" customHeight="1" x14ac:dyDescent="0.25">
      <c r="B10" s="9" t="s">
        <v>21</v>
      </c>
      <c r="C10" s="3" t="s">
        <v>29</v>
      </c>
      <c r="D10" s="10" t="s">
        <v>27</v>
      </c>
      <c r="E10" s="81" t="s">
        <v>2061</v>
      </c>
    </row>
    <row r="11" spans="1:17" ht="18" customHeight="1" x14ac:dyDescent="0.25">
      <c r="B11" s="4">
        <f>COUNTIF('2025 New Troops'!A:A,$Q$1)</f>
        <v>2</v>
      </c>
      <c r="C11" s="5">
        <v>9</v>
      </c>
      <c r="D11" s="4">
        <f>C11-B11</f>
        <v>7</v>
      </c>
      <c r="E11" s="84">
        <f>B11/C11</f>
        <v>0.22222222222222221</v>
      </c>
    </row>
    <row r="12" spans="1:17" ht="46.9" customHeight="1" x14ac:dyDescent="0.35">
      <c r="B12" s="96" t="s">
        <v>25</v>
      </c>
      <c r="C12" s="97"/>
      <c r="D12" s="97"/>
      <c r="E12" s="97"/>
      <c r="F12" s="97"/>
      <c r="G12" s="97"/>
    </row>
    <row r="13" spans="1:17" ht="31.5" customHeight="1" x14ac:dyDescent="0.25">
      <c r="A13" s="4" t="s">
        <v>152</v>
      </c>
      <c r="B13" s="40" t="s">
        <v>2</v>
      </c>
      <c r="C13" s="40" t="s">
        <v>3</v>
      </c>
      <c r="D13" s="41" t="s">
        <v>4</v>
      </c>
      <c r="E13" s="42" t="s">
        <v>5</v>
      </c>
      <c r="F13" s="42" t="s">
        <v>6</v>
      </c>
      <c r="G13" s="43" t="s">
        <v>7</v>
      </c>
      <c r="H13" s="43" t="s">
        <v>1824</v>
      </c>
      <c r="I13" s="43" t="s">
        <v>8</v>
      </c>
      <c r="J13" s="72" t="str">
        <f>Summary!Y1</f>
        <v>2025 Members as of 4/18/2025</v>
      </c>
      <c r="K13" s="44" t="s">
        <v>9</v>
      </c>
      <c r="L13" s="45" t="s">
        <v>10</v>
      </c>
    </row>
    <row r="14" spans="1:17" ht="31.5" customHeight="1" x14ac:dyDescent="0.25">
      <c r="A14" s="38" t="s">
        <v>1328</v>
      </c>
      <c r="B14" s="58" t="s">
        <v>1327</v>
      </c>
      <c r="C14" s="55" t="s">
        <v>13</v>
      </c>
      <c r="D14" s="48" t="s">
        <v>1826</v>
      </c>
      <c r="E14" s="48">
        <v>76092</v>
      </c>
      <c r="F14" s="48" t="s">
        <v>2948</v>
      </c>
      <c r="G14" s="48" t="s">
        <v>2695</v>
      </c>
      <c r="H14" s="55" t="s">
        <v>2697</v>
      </c>
      <c r="I14" s="4">
        <v>305</v>
      </c>
      <c r="J14" s="22">
        <f>IFERROR(VLOOKUP(A14,'GS by School'!A:D,3,0),0)</f>
        <v>41</v>
      </c>
      <c r="K14" s="4">
        <f>I14-J14</f>
        <v>264</v>
      </c>
      <c r="L14" s="8">
        <f>IFERROR(I14/#REF!,0)</f>
        <v>0</v>
      </c>
    </row>
    <row r="16" spans="1:17" ht="31.5" customHeight="1" x14ac:dyDescent="0.25">
      <c r="A16" s="38" t="s">
        <v>343</v>
      </c>
      <c r="B16" s="58" t="s">
        <v>344</v>
      </c>
      <c r="C16" s="55" t="s">
        <v>13</v>
      </c>
      <c r="D16" s="48" t="s">
        <v>1826</v>
      </c>
      <c r="E16" s="48">
        <v>76092</v>
      </c>
      <c r="F16" s="48" t="s">
        <v>2948</v>
      </c>
      <c r="G16" s="48" t="s">
        <v>2698</v>
      </c>
      <c r="H16" s="55" t="s">
        <v>2697</v>
      </c>
      <c r="I16" s="4">
        <v>355</v>
      </c>
      <c r="J16" s="22">
        <f>IFERROR(VLOOKUP(A16,'GS by School'!A:D,3,0),0)</f>
        <v>29</v>
      </c>
      <c r="K16" s="4">
        <f>I16-J16</f>
        <v>326</v>
      </c>
      <c r="L16" s="8">
        <f>IFERROR(I16/#REF!,0)</f>
        <v>0</v>
      </c>
    </row>
    <row r="17" spans="1:12" ht="31.5" customHeight="1" x14ac:dyDescent="0.25">
      <c r="A17" s="38" t="s">
        <v>1563</v>
      </c>
      <c r="B17" s="58" t="s">
        <v>1564</v>
      </c>
      <c r="C17" s="55" t="s">
        <v>13</v>
      </c>
      <c r="D17" s="48" t="s">
        <v>1826</v>
      </c>
      <c r="E17" s="48">
        <v>76092</v>
      </c>
      <c r="F17" s="48" t="s">
        <v>2948</v>
      </c>
      <c r="G17" s="48" t="s">
        <v>2695</v>
      </c>
      <c r="H17" s="55" t="s">
        <v>2697</v>
      </c>
      <c r="I17" s="4">
        <v>228</v>
      </c>
      <c r="J17" s="22">
        <f>IFERROR(VLOOKUP(A17,'GS by School'!A:D,3,0),0)</f>
        <v>18</v>
      </c>
      <c r="K17" s="4">
        <f>I17-J17</f>
        <v>210</v>
      </c>
      <c r="L17" s="8">
        <f>IFERROR(I17/#REF!,0)</f>
        <v>0</v>
      </c>
    </row>
    <row r="18" spans="1:12" ht="31.5" customHeight="1" x14ac:dyDescent="0.25">
      <c r="A18" s="38" t="s">
        <v>369</v>
      </c>
      <c r="B18" s="58" t="s">
        <v>370</v>
      </c>
      <c r="C18" s="55" t="s">
        <v>13</v>
      </c>
      <c r="D18" s="48" t="s">
        <v>1826</v>
      </c>
      <c r="E18" s="48">
        <v>76092</v>
      </c>
      <c r="F18" s="48" t="s">
        <v>2948</v>
      </c>
      <c r="G18" s="48" t="s">
        <v>2695</v>
      </c>
      <c r="H18" s="55" t="s">
        <v>2697</v>
      </c>
      <c r="I18" s="4">
        <v>276</v>
      </c>
      <c r="J18" s="22">
        <f>IFERROR(VLOOKUP(A18,'GS by School'!A:D,3,0),0)</f>
        <v>50</v>
      </c>
      <c r="K18" s="4">
        <f>I18-J18</f>
        <v>226</v>
      </c>
      <c r="L18" s="8">
        <f>IFERROR(I18/#REF!,0)</f>
        <v>0</v>
      </c>
    </row>
    <row r="19" spans="1:12" ht="31.5" customHeight="1" x14ac:dyDescent="0.25">
      <c r="A19" s="7" t="s">
        <v>286</v>
      </c>
      <c r="B19" s="46" t="s">
        <v>287</v>
      </c>
      <c r="C19" s="55" t="s">
        <v>13</v>
      </c>
      <c r="D19" s="48" t="s">
        <v>1826</v>
      </c>
      <c r="E19" s="48">
        <v>76092</v>
      </c>
      <c r="F19" s="48" t="s">
        <v>2948</v>
      </c>
      <c r="G19" s="48" t="s">
        <v>2698</v>
      </c>
      <c r="H19" s="55" t="s">
        <v>2697</v>
      </c>
      <c r="I19" s="4">
        <v>327</v>
      </c>
      <c r="J19" s="22">
        <f>IFERROR(VLOOKUP(A19,'GS by School'!A:D,3,0),0)</f>
        <v>63</v>
      </c>
      <c r="K19" s="4">
        <f>I19-J19</f>
        <v>264</v>
      </c>
      <c r="L19" s="8">
        <f>IFERROR(I19/#REF!,0)</f>
        <v>0</v>
      </c>
    </row>
    <row r="20" spans="1:12" ht="31.5" customHeight="1" x14ac:dyDescent="0.25">
      <c r="D20" s="33"/>
    </row>
    <row r="21" spans="1:12" ht="31.5" customHeight="1" x14ac:dyDescent="0.25">
      <c r="D21" s="33"/>
    </row>
    <row r="22" spans="1:12" ht="31.5" customHeight="1" x14ac:dyDescent="0.25">
      <c r="D22" s="33"/>
    </row>
    <row r="23" spans="1:12" ht="31.5" customHeight="1" x14ac:dyDescent="0.25">
      <c r="D23" s="33"/>
    </row>
    <row r="24" spans="1:12" ht="31.5" customHeight="1" x14ac:dyDescent="0.25">
      <c r="D24" s="33"/>
    </row>
    <row r="25" spans="1:12" ht="31.5" customHeight="1" x14ac:dyDescent="0.25">
      <c r="D25" s="33"/>
    </row>
    <row r="26" spans="1:12" ht="31.5" customHeight="1" x14ac:dyDescent="0.25">
      <c r="D26" s="33"/>
    </row>
    <row r="27" spans="1:12" ht="31.5" customHeight="1" x14ac:dyDescent="0.25">
      <c r="D27" s="33"/>
    </row>
    <row r="28" spans="1:12" ht="31.5" customHeight="1" x14ac:dyDescent="0.25">
      <c r="D28" s="33"/>
    </row>
    <row r="29" spans="1:12" ht="31.5" customHeight="1" x14ac:dyDescent="0.25">
      <c r="D29" s="33"/>
    </row>
    <row r="30" spans="1:12" ht="31.5" customHeight="1" x14ac:dyDescent="0.25">
      <c r="D30" s="33"/>
    </row>
    <row r="31" spans="1:12" ht="31.5" customHeight="1" x14ac:dyDescent="0.25">
      <c r="D31" s="33"/>
    </row>
    <row r="32" spans="1:12" ht="31.5" customHeight="1" x14ac:dyDescent="0.25">
      <c r="D32" s="33"/>
    </row>
    <row r="33" spans="4:4" ht="31.5" customHeight="1" x14ac:dyDescent="0.25">
      <c r="D33" s="33"/>
    </row>
    <row r="34" spans="4:4" ht="31.5" customHeight="1" x14ac:dyDescent="0.25">
      <c r="D34" s="33"/>
    </row>
    <row r="35" spans="4:4" ht="31.5" customHeight="1" x14ac:dyDescent="0.25">
      <c r="D35" s="33"/>
    </row>
    <row r="36" spans="4:4" ht="31.5" customHeight="1" x14ac:dyDescent="0.25">
      <c r="D36" s="33"/>
    </row>
    <row r="37" spans="4:4" ht="31.5" customHeight="1" x14ac:dyDescent="0.25">
      <c r="D37" s="33"/>
    </row>
    <row r="38" spans="4:4" ht="31.5" customHeight="1" x14ac:dyDescent="0.25">
      <c r="D38" s="33"/>
    </row>
    <row r="39" spans="4:4" ht="31.5" customHeight="1" x14ac:dyDescent="0.25">
      <c r="D39" s="33"/>
    </row>
    <row r="40" spans="4:4" ht="31.5" customHeight="1" x14ac:dyDescent="0.25">
      <c r="D40" s="33"/>
    </row>
    <row r="41" spans="4:4" ht="31.5" customHeight="1" x14ac:dyDescent="0.25">
      <c r="D41" s="33"/>
    </row>
    <row r="42" spans="4:4" ht="31.5" customHeight="1" x14ac:dyDescent="0.25">
      <c r="D42" s="33"/>
    </row>
    <row r="43" spans="4:4" ht="31.5" customHeight="1" x14ac:dyDescent="0.25">
      <c r="D43" s="33"/>
    </row>
    <row r="44" spans="4:4" ht="31.5" customHeight="1" x14ac:dyDescent="0.25">
      <c r="D44" s="33"/>
    </row>
    <row r="45" spans="4:4" ht="31.5" customHeight="1" x14ac:dyDescent="0.25">
      <c r="D45" s="33"/>
    </row>
    <row r="46" spans="4:4" ht="31.5" customHeight="1" x14ac:dyDescent="0.25">
      <c r="D46" s="33"/>
    </row>
    <row r="47" spans="4:4" ht="31.5" customHeight="1" x14ac:dyDescent="0.25">
      <c r="D47" s="33"/>
    </row>
    <row r="48" spans="4:4" ht="31.5" customHeight="1" x14ac:dyDescent="0.25">
      <c r="D48" s="33"/>
    </row>
    <row r="49" spans="4:4" ht="31.5" customHeight="1" x14ac:dyDescent="0.25">
      <c r="D49" s="33"/>
    </row>
    <row r="50" spans="4:4" ht="31.5" customHeight="1" x14ac:dyDescent="0.25">
      <c r="D50" s="33"/>
    </row>
    <row r="51" spans="4:4" ht="31.5" customHeight="1" x14ac:dyDescent="0.25">
      <c r="D51" s="33"/>
    </row>
    <row r="52" spans="4:4" ht="31.5" customHeight="1" x14ac:dyDescent="0.25">
      <c r="D52" s="33"/>
    </row>
    <row r="53" spans="4:4" ht="31.5" customHeight="1" x14ac:dyDescent="0.25">
      <c r="D53" s="33"/>
    </row>
    <row r="54" spans="4:4" ht="31.5" customHeight="1" x14ac:dyDescent="0.25">
      <c r="D54" s="33"/>
    </row>
    <row r="55" spans="4:4" ht="31.5" customHeight="1" x14ac:dyDescent="0.25">
      <c r="D55" s="33"/>
    </row>
    <row r="56" spans="4:4" ht="31.5" customHeight="1" x14ac:dyDescent="0.25">
      <c r="D56" s="33"/>
    </row>
    <row r="57" spans="4:4" ht="31.5" customHeight="1" x14ac:dyDescent="0.25">
      <c r="D57" s="33"/>
    </row>
    <row r="58" spans="4:4" ht="31.5" customHeight="1" x14ac:dyDescent="0.25">
      <c r="D58" s="33"/>
    </row>
    <row r="59" spans="4:4" ht="46.9" customHeight="1" x14ac:dyDescent="0.25">
      <c r="D59" s="33"/>
    </row>
    <row r="60" spans="4:4" ht="46.9" customHeight="1" x14ac:dyDescent="0.25">
      <c r="D60" s="33"/>
    </row>
    <row r="61" spans="4:4" ht="46.9" customHeight="1" x14ac:dyDescent="0.25">
      <c r="D61" s="33"/>
    </row>
    <row r="62" spans="4:4" ht="46.9" customHeight="1" x14ac:dyDescent="0.25">
      <c r="D62" s="33"/>
    </row>
  </sheetData>
  <mergeCells count="8">
    <mergeCell ref="N5:Q5"/>
    <mergeCell ref="N1:P1"/>
    <mergeCell ref="B12:G12"/>
    <mergeCell ref="B9:F9"/>
    <mergeCell ref="B1:F1"/>
    <mergeCell ref="B5:F5"/>
    <mergeCell ref="H1:L1"/>
    <mergeCell ref="H5:L5"/>
  </mergeCells>
  <phoneticPr fontId="13" type="noConversion"/>
  <conditionalFormatting sqref="A19">
    <cfRule type="cellIs" dxfId="1" priority="1" operator="equal">
      <formula>TRUE</formula>
    </cfRule>
  </conditionalFormatting>
  <conditionalFormatting sqref="L13">
    <cfRule type="cellIs" dxfId="0" priority="2" operator="greaterThan">
      <formula>0.08</formula>
    </cfRule>
  </conditionalFormatting>
  <pageMargins left="0.2" right="0.2" top="0.5" bottom="0.25" header="0.3" footer="0.3"/>
  <pageSetup orientation="landscape" r:id="rId1"/>
  <headerFooter>
    <oddHeader>&amp;C&amp;A</oddHeader>
  </headerFooter>
  <rowBreaks count="1" manualBreakCount="1">
    <brk id="11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F90DF-95E7-4481-820B-07319A977632}">
  <dimension ref="A1:Q55"/>
  <sheetViews>
    <sheetView topLeftCell="A9" workbookViewId="0">
      <selection activeCell="B402" sqref="B402"/>
    </sheetView>
  </sheetViews>
  <sheetFormatPr defaultColWidth="9.140625" defaultRowHeight="46.9" customHeight="1" x14ac:dyDescent="0.25"/>
  <cols>
    <col min="1" max="1" width="2.7109375" style="7" customWidth="1"/>
    <col min="2" max="2" width="16.5703125" style="7" customWidth="1"/>
    <col min="3" max="3" width="8.140625" style="7" customWidth="1"/>
    <col min="4" max="4" width="8.85546875" style="7" customWidth="1"/>
    <col min="5" max="5" width="6.85546875" style="7" customWidth="1"/>
    <col min="6" max="6" width="6.28515625" style="7" customWidth="1"/>
    <col min="7" max="7" width="8.7109375" style="7" customWidth="1"/>
    <col min="8" max="10" width="7.7109375" style="7" customWidth="1"/>
    <col min="11" max="11" width="9" style="7" customWidth="1"/>
    <col min="12" max="12" width="9.140625" style="7" customWidth="1"/>
    <col min="13" max="13" width="8.5703125" style="7" customWidth="1"/>
    <col min="14" max="14" width="8.28515625" style="7" customWidth="1"/>
    <col min="15" max="16" width="9.140625" style="7"/>
    <col min="17" max="17" width="11.5703125" style="7" bestFit="1" customWidth="1"/>
    <col min="18" max="16384" width="9.140625" style="7"/>
  </cols>
  <sheetData>
    <row r="1" spans="1:17" ht="23.45" customHeight="1" x14ac:dyDescent="0.3">
      <c r="B1" s="94" t="s">
        <v>2063</v>
      </c>
      <c r="C1" s="95"/>
      <c r="D1" s="95"/>
      <c r="E1" s="95"/>
      <c r="F1" s="95"/>
      <c r="H1" s="94" t="s">
        <v>23</v>
      </c>
      <c r="I1" s="95"/>
      <c r="J1" s="95"/>
      <c r="K1" s="95"/>
      <c r="L1" s="95"/>
      <c r="N1" s="99" t="s">
        <v>1783</v>
      </c>
      <c r="O1" s="99"/>
      <c r="P1" s="99"/>
      <c r="Q1" s="7" t="s">
        <v>44</v>
      </c>
    </row>
    <row r="2" spans="1:17" ht="59.25" customHeight="1" x14ac:dyDescent="0.25">
      <c r="B2" s="2" t="str">
        <f>Summary!Y1</f>
        <v>2025 Members as of 4/18/2025</v>
      </c>
      <c r="C2" s="1" t="s">
        <v>0</v>
      </c>
      <c r="D2" s="1" t="s">
        <v>2026</v>
      </c>
      <c r="E2" s="10" t="s">
        <v>27</v>
      </c>
      <c r="F2" s="81" t="s">
        <v>2061</v>
      </c>
      <c r="H2" s="2" t="str">
        <f>B2</f>
        <v>2025 Members as of 4/18/2025</v>
      </c>
      <c r="I2" s="1" t="s">
        <v>0</v>
      </c>
      <c r="J2" s="1" t="str">
        <f>D2</f>
        <v>2025 Goal</v>
      </c>
      <c r="K2" s="10" t="s">
        <v>27</v>
      </c>
      <c r="L2" s="81" t="s">
        <v>2061</v>
      </c>
      <c r="N2" s="16" t="s">
        <v>1781</v>
      </c>
      <c r="O2" s="16" t="s">
        <v>1780</v>
      </c>
      <c r="P2" s="16" t="s">
        <v>27</v>
      </c>
      <c r="Q2" s="81" t="s">
        <v>2061</v>
      </c>
    </row>
    <row r="3" spans="1:17" ht="19.149999999999999" customHeight="1" x14ac:dyDescent="0.25">
      <c r="B3" s="4">
        <f>SUMIFS('2025 Girls'!D:D,'2025 Girls'!$A:$A,$Q$1)</f>
        <v>85</v>
      </c>
      <c r="C3" s="4">
        <f>VLOOKUP($Q$1,'2025 Girls'!A:G,6,0)</f>
        <v>114</v>
      </c>
      <c r="D3" s="4">
        <v>114</v>
      </c>
      <c r="E3" s="4">
        <f>D3-B3</f>
        <v>29</v>
      </c>
      <c r="F3" s="8">
        <f>B3/D3</f>
        <v>0.74561403508771928</v>
      </c>
      <c r="H3" s="4">
        <f>SUMIFS('2025 Girls'!E:E,'2025 Girls'!$A:$A,$Q$1)</f>
        <v>204</v>
      </c>
      <c r="I3" s="4">
        <f>VLOOKUP($Q$1,'2025 Girls'!A:G,7,0)</f>
        <v>173</v>
      </c>
      <c r="J3" s="4">
        <v>139</v>
      </c>
      <c r="K3" s="4">
        <f>J3-H3</f>
        <v>-65</v>
      </c>
      <c r="L3" s="84">
        <f>H3/J3</f>
        <v>1.4676258992805755</v>
      </c>
      <c r="N3" s="21">
        <f>B3+H3</f>
        <v>289</v>
      </c>
      <c r="O3" s="21">
        <f>D3+J3</f>
        <v>253</v>
      </c>
      <c r="P3" s="21">
        <f>O3-N3</f>
        <v>-36</v>
      </c>
      <c r="Q3" s="8">
        <f>N3/O3</f>
        <v>1.1422924901185771</v>
      </c>
    </row>
    <row r="4" spans="1:17" ht="9.6" customHeight="1" x14ac:dyDescent="0.25"/>
    <row r="5" spans="1:17" ht="46.9" customHeight="1" x14ac:dyDescent="0.3">
      <c r="B5" s="94" t="s">
        <v>2062</v>
      </c>
      <c r="C5" s="95"/>
      <c r="D5" s="95"/>
      <c r="E5" s="95"/>
      <c r="F5" s="95"/>
      <c r="H5" s="94" t="s">
        <v>22</v>
      </c>
      <c r="I5" s="95"/>
      <c r="J5" s="95"/>
      <c r="K5" s="95"/>
      <c r="L5" s="95"/>
      <c r="M5" s="83"/>
      <c r="N5" s="99" t="s">
        <v>1784</v>
      </c>
      <c r="O5" s="99"/>
      <c r="P5" s="99"/>
      <c r="Q5" s="99"/>
    </row>
    <row r="6" spans="1:17" ht="64.900000000000006" customHeight="1" x14ac:dyDescent="0.25">
      <c r="B6" s="14" t="str">
        <f>B2</f>
        <v>2025 Members as of 4/18/2025</v>
      </c>
      <c r="C6" s="6" t="s">
        <v>0</v>
      </c>
      <c r="D6" s="6" t="str">
        <f>D2</f>
        <v>2025 Goal</v>
      </c>
      <c r="E6" s="10" t="s">
        <v>27</v>
      </c>
      <c r="F6" s="81" t="s">
        <v>2061</v>
      </c>
      <c r="H6" s="15" t="str">
        <f>B6</f>
        <v>2025 Members as of 4/18/2025</v>
      </c>
      <c r="I6" s="6" t="s">
        <v>20</v>
      </c>
      <c r="J6" s="6" t="str">
        <f>D2</f>
        <v>2025 Goal</v>
      </c>
      <c r="K6" s="10" t="s">
        <v>27</v>
      </c>
      <c r="L6" s="81" t="s">
        <v>2061</v>
      </c>
      <c r="N6" s="16" t="s">
        <v>1781</v>
      </c>
      <c r="O6" s="16" t="s">
        <v>1782</v>
      </c>
      <c r="P6" s="16" t="s">
        <v>27</v>
      </c>
      <c r="Q6" s="81" t="s">
        <v>2061</v>
      </c>
    </row>
    <row r="7" spans="1:17" ht="24.6" customHeight="1" x14ac:dyDescent="0.25">
      <c r="B7" s="4">
        <f>SUMIFS('2025 Adults'!D:D,'2025 Adults'!$A:$A,$Q$1)</f>
        <v>71</v>
      </c>
      <c r="C7" s="21">
        <f>VLOOKUP($Q$1,'2025 Adults'!A:G,6,0)</f>
        <v>103</v>
      </c>
      <c r="D7" s="21">
        <v>64</v>
      </c>
      <c r="E7" s="21">
        <f>D7-B7</f>
        <v>-7</v>
      </c>
      <c r="F7" s="8">
        <f>B7/D7</f>
        <v>1.109375</v>
      </c>
      <c r="H7" s="4">
        <f>SUMIFS('2025 Adults'!E:E,'2025 Adults'!$A:$A,$Q$1)</f>
        <v>208</v>
      </c>
      <c r="I7" s="21">
        <f>VLOOKUP($Q$1,'2025 Adults'!A:G,7,0)</f>
        <v>158</v>
      </c>
      <c r="J7" s="21">
        <v>154</v>
      </c>
      <c r="K7" s="21">
        <f>J7-H7</f>
        <v>-54</v>
      </c>
      <c r="L7" s="8">
        <f>H7/J7</f>
        <v>1.3506493506493507</v>
      </c>
      <c r="N7" s="21">
        <f>B7+H7</f>
        <v>279</v>
      </c>
      <c r="O7" s="21">
        <f>D7+J7</f>
        <v>218</v>
      </c>
      <c r="P7" s="21">
        <f>O7-N7</f>
        <v>-61</v>
      </c>
      <c r="Q7" s="85">
        <f>N7/O7</f>
        <v>1.2798165137614679</v>
      </c>
    </row>
    <row r="8" spans="1:17" ht="13.15" customHeight="1" x14ac:dyDescent="0.25"/>
    <row r="9" spans="1:17" ht="46.9" customHeight="1" x14ac:dyDescent="0.3">
      <c r="B9" s="98" t="s">
        <v>28</v>
      </c>
      <c r="C9" s="93"/>
      <c r="D9" s="93"/>
      <c r="E9" s="93"/>
      <c r="F9" s="93"/>
    </row>
    <row r="10" spans="1:17" ht="46.9" customHeight="1" x14ac:dyDescent="0.25">
      <c r="B10" s="9" t="s">
        <v>21</v>
      </c>
      <c r="C10" s="3" t="s">
        <v>29</v>
      </c>
      <c r="D10" s="10" t="s">
        <v>27</v>
      </c>
      <c r="E10" s="81" t="s">
        <v>2061</v>
      </c>
    </row>
    <row r="11" spans="1:17" ht="18" customHeight="1" x14ac:dyDescent="0.25">
      <c r="B11" s="4">
        <f>COUNTIF('2025 New Troops'!A:A,$Q$1)</f>
        <v>6</v>
      </c>
      <c r="C11" s="5">
        <v>8</v>
      </c>
      <c r="D11" s="4">
        <f>C11-B11</f>
        <v>2</v>
      </c>
      <c r="E11" s="84">
        <f>B11/C11</f>
        <v>0.75</v>
      </c>
    </row>
    <row r="12" spans="1:17" ht="46.9" customHeight="1" x14ac:dyDescent="0.35">
      <c r="B12" s="97" t="s">
        <v>25</v>
      </c>
      <c r="C12" s="97"/>
      <c r="D12" s="97"/>
      <c r="E12" s="97"/>
      <c r="F12" s="97"/>
      <c r="G12" s="97"/>
      <c r="H12" s="97"/>
    </row>
    <row r="13" spans="1:17" ht="31.5" customHeight="1" x14ac:dyDescent="0.25">
      <c r="A13" s="24" t="s">
        <v>152</v>
      </c>
      <c r="B13" s="49" t="s">
        <v>2</v>
      </c>
      <c r="C13" s="49" t="s">
        <v>3</v>
      </c>
      <c r="D13" s="50" t="s">
        <v>4</v>
      </c>
      <c r="E13" s="51" t="s">
        <v>5</v>
      </c>
      <c r="F13" s="51" t="s">
        <v>6</v>
      </c>
      <c r="G13" s="52" t="s">
        <v>7</v>
      </c>
      <c r="H13" s="52" t="s">
        <v>1824</v>
      </c>
      <c r="I13" s="52" t="s">
        <v>8</v>
      </c>
      <c r="J13" s="70" t="str">
        <f>Summary!Y1</f>
        <v>2025 Members as of 4/18/2025</v>
      </c>
      <c r="K13" s="53" t="s">
        <v>9</v>
      </c>
      <c r="L13" s="54" t="s">
        <v>10</v>
      </c>
    </row>
    <row r="14" spans="1:17" ht="31.5" customHeight="1" x14ac:dyDescent="0.25">
      <c r="A14" s="38" t="s">
        <v>1726</v>
      </c>
      <c r="B14" s="58" t="s">
        <v>2074</v>
      </c>
      <c r="C14" s="55" t="s">
        <v>13</v>
      </c>
      <c r="D14" s="48" t="s">
        <v>2949</v>
      </c>
      <c r="E14" s="48">
        <v>76008</v>
      </c>
      <c r="F14" s="48" t="s">
        <v>2950</v>
      </c>
      <c r="G14" s="48" t="s">
        <v>2698</v>
      </c>
      <c r="H14" s="48" t="s">
        <v>2696</v>
      </c>
      <c r="I14" s="4">
        <v>381</v>
      </c>
      <c r="J14" s="22">
        <f>IFERROR(VLOOKUP(A14,'GS by School'!A:D,3,0),0)</f>
        <v>6</v>
      </c>
      <c r="K14" s="4">
        <f>I14-J14</f>
        <v>375</v>
      </c>
      <c r="L14" s="8">
        <f>IFERROR(I14/#REF!,0)</f>
        <v>0</v>
      </c>
    </row>
    <row r="15" spans="1:17" ht="31.5" customHeight="1" x14ac:dyDescent="0.25">
      <c r="A15" s="38" t="s">
        <v>892</v>
      </c>
      <c r="B15" s="58" t="s">
        <v>889</v>
      </c>
      <c r="C15" s="55" t="s">
        <v>13</v>
      </c>
      <c r="D15" s="48" t="s">
        <v>15</v>
      </c>
      <c r="E15" s="48">
        <v>76086</v>
      </c>
      <c r="F15" s="48" t="s">
        <v>2951</v>
      </c>
      <c r="G15" s="48" t="s">
        <v>2695</v>
      </c>
      <c r="H15" s="48" t="s">
        <v>2696</v>
      </c>
      <c r="I15" s="4">
        <v>241</v>
      </c>
      <c r="J15" s="22">
        <f>IFERROR(VLOOKUP(A15,'GS by School'!A:D,3,0),0)</f>
        <v>5</v>
      </c>
      <c r="K15" s="4">
        <f t="shared" ref="K15:K39" si="0">I15-J15</f>
        <v>236</v>
      </c>
      <c r="L15" s="8">
        <f>IFERROR(I15/#REF!,0)</f>
        <v>0</v>
      </c>
    </row>
    <row r="16" spans="1:17" ht="31.5" customHeight="1" x14ac:dyDescent="0.25">
      <c r="A16" s="38" t="s">
        <v>1501</v>
      </c>
      <c r="B16" s="58" t="s">
        <v>1502</v>
      </c>
      <c r="C16" s="55" t="s">
        <v>13</v>
      </c>
      <c r="D16" s="48" t="s">
        <v>1845</v>
      </c>
      <c r="E16" s="48">
        <v>76087</v>
      </c>
      <c r="F16" s="48" t="s">
        <v>2952</v>
      </c>
      <c r="G16" s="48" t="s">
        <v>2695</v>
      </c>
      <c r="H16" s="48" t="s">
        <v>2767</v>
      </c>
      <c r="I16" s="4">
        <v>261</v>
      </c>
      <c r="J16" s="22">
        <f>IFERROR(VLOOKUP(A16,'GS by School'!A:D,3,0),0)</f>
        <v>24</v>
      </c>
      <c r="K16" s="4">
        <f t="shared" si="0"/>
        <v>237</v>
      </c>
      <c r="L16" s="8">
        <f>IFERROR(I16/#REF!,0)</f>
        <v>0</v>
      </c>
    </row>
    <row r="17" spans="1:12" ht="31.5" customHeight="1" x14ac:dyDescent="0.25">
      <c r="A17" s="38" t="s">
        <v>374</v>
      </c>
      <c r="B17" s="58" t="s">
        <v>375</v>
      </c>
      <c r="C17" s="55" t="s">
        <v>13</v>
      </c>
      <c r="D17" s="48" t="s">
        <v>1845</v>
      </c>
      <c r="E17" s="48">
        <v>76087</v>
      </c>
      <c r="F17" s="48" t="s">
        <v>2952</v>
      </c>
      <c r="G17" s="48" t="s">
        <v>2768</v>
      </c>
      <c r="H17" s="48" t="s">
        <v>2696</v>
      </c>
      <c r="I17" s="4">
        <v>252</v>
      </c>
      <c r="J17" s="22">
        <f>IFERROR(VLOOKUP(A17,'GS by School'!A:D,3,0),0)</f>
        <v>28</v>
      </c>
      <c r="K17" s="4">
        <f t="shared" si="0"/>
        <v>224</v>
      </c>
      <c r="L17" s="8">
        <f>IFERROR(I17/#REF!,0)</f>
        <v>0</v>
      </c>
    </row>
    <row r="18" spans="1:12" ht="31.5" customHeight="1" x14ac:dyDescent="0.25">
      <c r="A18" s="38" t="s">
        <v>204</v>
      </c>
      <c r="B18" s="58" t="s">
        <v>205</v>
      </c>
      <c r="C18" s="55" t="s">
        <v>13</v>
      </c>
      <c r="D18" s="48" t="s">
        <v>1844</v>
      </c>
      <c r="E18" s="48">
        <v>76008</v>
      </c>
      <c r="F18" s="48" t="s">
        <v>2950</v>
      </c>
      <c r="G18" s="48" t="s">
        <v>2698</v>
      </c>
      <c r="H18" s="48" t="s">
        <v>2696</v>
      </c>
      <c r="I18" s="4">
        <v>242</v>
      </c>
      <c r="J18" s="22">
        <f>IFERROR(VLOOKUP(A18,'GS by School'!A:D,3,0),0)</f>
        <v>23</v>
      </c>
      <c r="K18" s="4">
        <f t="shared" si="0"/>
        <v>219</v>
      </c>
      <c r="L18" s="8">
        <f>IFERROR(I18/#REF!,0)</f>
        <v>0</v>
      </c>
    </row>
    <row r="19" spans="1:12" ht="31.5" customHeight="1" x14ac:dyDescent="0.25">
      <c r="A19" s="38" t="s">
        <v>1444</v>
      </c>
      <c r="B19" s="58" t="s">
        <v>1443</v>
      </c>
      <c r="C19" s="55" t="s">
        <v>13</v>
      </c>
      <c r="D19" s="48" t="s">
        <v>15</v>
      </c>
      <c r="E19" s="48">
        <v>76086</v>
      </c>
      <c r="F19" s="48" t="s">
        <v>2951</v>
      </c>
      <c r="G19" s="48" t="s">
        <v>2695</v>
      </c>
      <c r="H19" s="48" t="s">
        <v>2696</v>
      </c>
      <c r="I19" s="4">
        <v>208</v>
      </c>
      <c r="J19" s="22">
        <f>IFERROR(VLOOKUP(A19,'GS by School'!A:D,3,0),0)</f>
        <v>6</v>
      </c>
      <c r="K19" s="4">
        <f t="shared" si="0"/>
        <v>202</v>
      </c>
      <c r="L19" s="8">
        <f>IFERROR(I19/#REF!,0)</f>
        <v>0</v>
      </c>
    </row>
    <row r="20" spans="1:12" ht="31.5" customHeight="1" x14ac:dyDescent="0.25">
      <c r="A20" s="38" t="s">
        <v>1402</v>
      </c>
      <c r="B20" s="58" t="s">
        <v>2042</v>
      </c>
      <c r="C20" s="55" t="s">
        <v>13</v>
      </c>
      <c r="D20" s="48" t="s">
        <v>15</v>
      </c>
      <c r="E20" s="48">
        <v>76086</v>
      </c>
      <c r="F20" s="48" t="s">
        <v>2951</v>
      </c>
      <c r="G20" s="48" t="s">
        <v>2695</v>
      </c>
      <c r="H20" s="48" t="s">
        <v>2696</v>
      </c>
      <c r="I20" s="4">
        <v>309</v>
      </c>
      <c r="J20" s="22">
        <f>IFERROR(VLOOKUP(A20,'GS by School'!A:D,3,0),0)</f>
        <v>6</v>
      </c>
      <c r="K20" s="4">
        <f t="shared" si="0"/>
        <v>303</v>
      </c>
      <c r="L20" s="8">
        <f>IFERROR(I20/#REF!,0)</f>
        <v>0</v>
      </c>
    </row>
    <row r="21" spans="1:12" ht="31.5" customHeight="1" x14ac:dyDescent="0.25">
      <c r="A21" s="38" t="s">
        <v>984</v>
      </c>
      <c r="B21" s="58" t="s">
        <v>2953</v>
      </c>
      <c r="C21" s="55" t="s">
        <v>13</v>
      </c>
      <c r="D21" s="48" t="s">
        <v>15</v>
      </c>
      <c r="E21" s="48">
        <v>76088</v>
      </c>
      <c r="F21" s="48" t="s">
        <v>2954</v>
      </c>
      <c r="G21" s="48" t="s">
        <v>2695</v>
      </c>
      <c r="H21" s="48" t="s">
        <v>2818</v>
      </c>
      <c r="I21" s="4">
        <v>166</v>
      </c>
      <c r="J21" s="22">
        <f>IFERROR(VLOOKUP(A21,'GS by School'!A:D,3,0),0)</f>
        <v>0</v>
      </c>
      <c r="K21" s="4">
        <f t="shared" si="0"/>
        <v>166</v>
      </c>
      <c r="L21" s="8">
        <f>IFERROR(I21/#REF!,0)</f>
        <v>0</v>
      </c>
    </row>
    <row r="22" spans="1:12" ht="31.5" customHeight="1" x14ac:dyDescent="0.25">
      <c r="A22" s="38" t="s">
        <v>693</v>
      </c>
      <c r="B22" s="58" t="s">
        <v>694</v>
      </c>
      <c r="C22" s="55" t="s">
        <v>13</v>
      </c>
      <c r="D22" s="48" t="s">
        <v>2955</v>
      </c>
      <c r="E22" s="48">
        <v>76453</v>
      </c>
      <c r="F22" s="48" t="s">
        <v>2956</v>
      </c>
      <c r="G22" s="48" t="s">
        <v>2695</v>
      </c>
      <c r="H22" s="48" t="s">
        <v>2710</v>
      </c>
      <c r="I22" s="4">
        <v>110</v>
      </c>
      <c r="J22" s="22">
        <f>IFERROR(VLOOKUP(A22,'GS by School'!A:D,3,0),0)</f>
        <v>0</v>
      </c>
      <c r="K22" s="4">
        <f t="shared" si="0"/>
        <v>110</v>
      </c>
      <c r="L22" s="8">
        <f>IFERROR(I22/#REF!,0)</f>
        <v>0</v>
      </c>
    </row>
    <row r="23" spans="1:12" ht="31.5" customHeight="1" x14ac:dyDescent="0.25">
      <c r="A23" s="38" t="s">
        <v>831</v>
      </c>
      <c r="B23" s="58" t="s">
        <v>1848</v>
      </c>
      <c r="C23" s="55" t="s">
        <v>13</v>
      </c>
      <c r="D23" s="48" t="s">
        <v>1847</v>
      </c>
      <c r="E23" s="48">
        <v>76449</v>
      </c>
      <c r="F23" s="48" t="s">
        <v>2957</v>
      </c>
      <c r="G23" s="48" t="s">
        <v>2695</v>
      </c>
      <c r="H23" s="48" t="s">
        <v>2710</v>
      </c>
      <c r="I23" s="4">
        <v>162</v>
      </c>
      <c r="J23" s="22">
        <f>IFERROR(VLOOKUP(A23,'GS by School'!A:D,3,0),0)</f>
        <v>0</v>
      </c>
      <c r="K23" s="4">
        <f t="shared" si="0"/>
        <v>162</v>
      </c>
      <c r="L23" s="8">
        <f>IFERROR(I23/#REF!,0)</f>
        <v>0</v>
      </c>
    </row>
    <row r="24" spans="1:12" ht="31.5" customHeight="1" x14ac:dyDescent="0.25">
      <c r="A24" s="38" t="s">
        <v>754</v>
      </c>
      <c r="B24" s="58" t="s">
        <v>755</v>
      </c>
      <c r="C24" s="55" t="s">
        <v>13</v>
      </c>
      <c r="D24" s="48" t="s">
        <v>15</v>
      </c>
      <c r="E24" s="48">
        <v>76086</v>
      </c>
      <c r="F24" s="48" t="s">
        <v>2951</v>
      </c>
      <c r="G24" s="48" t="s">
        <v>2695</v>
      </c>
      <c r="H24" s="48" t="s">
        <v>2696</v>
      </c>
      <c r="I24" s="4">
        <v>304</v>
      </c>
      <c r="J24" s="22">
        <f>IFERROR(VLOOKUP(A24,'GS by School'!A:D,3,0),0)</f>
        <v>8</v>
      </c>
      <c r="K24" s="4">
        <f t="shared" si="0"/>
        <v>296</v>
      </c>
      <c r="L24" s="8">
        <f>IFERROR(I24/#REF!,0)</f>
        <v>0</v>
      </c>
    </row>
    <row r="25" spans="1:12" ht="31.5" customHeight="1" x14ac:dyDescent="0.25">
      <c r="A25" s="4" t="s">
        <v>879</v>
      </c>
      <c r="B25" s="35" t="s">
        <v>880</v>
      </c>
      <c r="C25" s="56" t="s">
        <v>13</v>
      </c>
      <c r="D25" s="56" t="s">
        <v>15</v>
      </c>
      <c r="E25" s="56">
        <v>76087</v>
      </c>
      <c r="F25" s="56" t="s">
        <v>2951</v>
      </c>
      <c r="G25" s="56" t="s">
        <v>2695</v>
      </c>
      <c r="H25" s="56" t="s">
        <v>2696</v>
      </c>
      <c r="I25" s="4">
        <v>234</v>
      </c>
      <c r="J25" s="22">
        <f>IFERROR(VLOOKUP(A25,'GS by School'!A:D,3,0),0)</f>
        <v>6</v>
      </c>
      <c r="K25" s="4">
        <f t="shared" si="0"/>
        <v>228</v>
      </c>
      <c r="L25" s="8">
        <f>IFERROR(I25/#REF!,0)</f>
        <v>0</v>
      </c>
    </row>
    <row r="26" spans="1:12" ht="31.5" customHeight="1" x14ac:dyDescent="0.25">
      <c r="A26" s="4" t="s">
        <v>441</v>
      </c>
      <c r="B26" s="35" t="s">
        <v>442</v>
      </c>
      <c r="C26" s="56" t="s">
        <v>13</v>
      </c>
      <c r="D26" s="56" t="s">
        <v>1850</v>
      </c>
      <c r="E26" s="56">
        <v>76087</v>
      </c>
      <c r="F26" s="56" t="s">
        <v>2950</v>
      </c>
      <c r="G26" s="56" t="s">
        <v>2698</v>
      </c>
      <c r="H26" s="56" t="s">
        <v>2696</v>
      </c>
      <c r="I26" s="4">
        <v>285</v>
      </c>
      <c r="J26" s="22">
        <f>IFERROR(VLOOKUP(A26,'GS by School'!A:D,3,0),0)</f>
        <v>9</v>
      </c>
      <c r="K26" s="4">
        <f t="shared" si="0"/>
        <v>276</v>
      </c>
      <c r="L26" s="8">
        <f>IFERROR(I26/#REF!,0)</f>
        <v>0</v>
      </c>
    </row>
    <row r="27" spans="1:12" ht="31.5" customHeight="1" x14ac:dyDescent="0.25">
      <c r="A27" s="4" t="s">
        <v>656</v>
      </c>
      <c r="B27" s="35" t="s">
        <v>2197</v>
      </c>
      <c r="C27" s="56" t="s">
        <v>13</v>
      </c>
      <c r="D27" s="56" t="s">
        <v>1851</v>
      </c>
      <c r="E27" s="56">
        <v>76066</v>
      </c>
      <c r="F27" s="56" t="s">
        <v>2958</v>
      </c>
      <c r="G27" s="56" t="s">
        <v>2695</v>
      </c>
      <c r="H27" s="56" t="s">
        <v>2696</v>
      </c>
      <c r="I27" s="4">
        <v>249</v>
      </c>
      <c r="J27" s="22">
        <f>IFERROR(VLOOKUP(A27,'GS by School'!A:D,3,0),0)</f>
        <v>4</v>
      </c>
      <c r="K27" s="4">
        <f t="shared" si="0"/>
        <v>245</v>
      </c>
      <c r="L27" s="8">
        <f>IFERROR(I27/#REF!,0)</f>
        <v>0</v>
      </c>
    </row>
    <row r="28" spans="1:12" ht="31.5" customHeight="1" x14ac:dyDescent="0.25">
      <c r="A28" s="4" t="s">
        <v>1695</v>
      </c>
      <c r="B28" s="35" t="s">
        <v>2265</v>
      </c>
      <c r="C28" s="56" t="s">
        <v>13</v>
      </c>
      <c r="D28" s="56" t="s">
        <v>1849</v>
      </c>
      <c r="E28" s="56">
        <v>76067</v>
      </c>
      <c r="F28" s="56" t="s">
        <v>2959</v>
      </c>
      <c r="G28" s="56" t="s">
        <v>2695</v>
      </c>
      <c r="H28" s="56" t="s">
        <v>2711</v>
      </c>
      <c r="I28" s="4">
        <v>894</v>
      </c>
      <c r="J28" s="22">
        <f>IFERROR(VLOOKUP(A28,'GS by School'!A:D,3,0),0)</f>
        <v>2</v>
      </c>
      <c r="K28" s="4">
        <f t="shared" si="0"/>
        <v>892</v>
      </c>
      <c r="L28" s="8">
        <f>IFERROR(I28/#REF!,0)</f>
        <v>0</v>
      </c>
    </row>
    <row r="29" spans="1:12" ht="31.5" customHeight="1" x14ac:dyDescent="0.25">
      <c r="A29" s="4" t="s">
        <v>1455</v>
      </c>
      <c r="B29" s="35" t="s">
        <v>2414</v>
      </c>
      <c r="C29" s="56" t="s">
        <v>13</v>
      </c>
      <c r="D29" s="56" t="s">
        <v>2960</v>
      </c>
      <c r="E29" s="56">
        <v>76484</v>
      </c>
      <c r="F29" s="56" t="s">
        <v>2961</v>
      </c>
      <c r="G29" s="56" t="s">
        <v>2695</v>
      </c>
      <c r="H29" s="56" t="s">
        <v>2711</v>
      </c>
      <c r="I29" s="4">
        <v>46</v>
      </c>
      <c r="J29" s="22">
        <f>IFERROR(VLOOKUP(A29,'GS by School'!A:D,3,0),0)</f>
        <v>0</v>
      </c>
      <c r="K29" s="4">
        <f t="shared" si="0"/>
        <v>46</v>
      </c>
      <c r="L29" s="8">
        <f>IFERROR(I29/#REF!,0)</f>
        <v>0</v>
      </c>
    </row>
    <row r="30" spans="1:12" ht="31.5" customHeight="1" x14ac:dyDescent="0.25">
      <c r="A30" s="4" t="s">
        <v>1691</v>
      </c>
      <c r="B30" s="35" t="s">
        <v>1692</v>
      </c>
      <c r="C30" s="56" t="s">
        <v>13</v>
      </c>
      <c r="D30" s="56" t="s">
        <v>15</v>
      </c>
      <c r="E30" s="56">
        <v>76088</v>
      </c>
      <c r="F30" s="56" t="s">
        <v>2962</v>
      </c>
      <c r="G30" s="56" t="s">
        <v>2695</v>
      </c>
      <c r="H30" s="56" t="s">
        <v>2696</v>
      </c>
      <c r="I30" s="4">
        <v>424</v>
      </c>
      <c r="J30" s="22">
        <f>IFERROR(VLOOKUP(A30,'GS by School'!A:D,3,0),0)</f>
        <v>9</v>
      </c>
      <c r="K30" s="4">
        <f t="shared" si="0"/>
        <v>415</v>
      </c>
      <c r="L30" s="8">
        <f>IFERROR(I30/#REF!,0)</f>
        <v>0</v>
      </c>
    </row>
    <row r="31" spans="1:12" ht="31.5" customHeight="1" x14ac:dyDescent="0.25">
      <c r="A31" s="4" t="s">
        <v>174</v>
      </c>
      <c r="B31" s="35" t="s">
        <v>175</v>
      </c>
      <c r="C31" s="56" t="s">
        <v>13</v>
      </c>
      <c r="D31" s="56" t="s">
        <v>1852</v>
      </c>
      <c r="E31" s="56">
        <v>76487</v>
      </c>
      <c r="F31" s="56" t="s">
        <v>2963</v>
      </c>
      <c r="G31" s="56" t="s">
        <v>2695</v>
      </c>
      <c r="H31" s="56" t="s">
        <v>2696</v>
      </c>
      <c r="I31" s="4">
        <v>207</v>
      </c>
      <c r="J31" s="22">
        <f>IFERROR(VLOOKUP(A31,'GS by School'!A:D,3,0),0)</f>
        <v>5</v>
      </c>
      <c r="K31" s="4">
        <f t="shared" si="0"/>
        <v>202</v>
      </c>
      <c r="L31" s="8">
        <f>IFERROR(I31/#REF!,0)</f>
        <v>0</v>
      </c>
    </row>
    <row r="32" spans="1:12" ht="31.5" customHeight="1" x14ac:dyDescent="0.25">
      <c r="A32" s="4" t="s">
        <v>1687</v>
      </c>
      <c r="B32" s="35" t="s">
        <v>2246</v>
      </c>
      <c r="C32" s="56" t="s">
        <v>13</v>
      </c>
      <c r="D32" s="56" t="s">
        <v>2964</v>
      </c>
      <c r="E32" s="56">
        <v>76472</v>
      </c>
      <c r="F32" s="56" t="s">
        <v>2965</v>
      </c>
      <c r="G32" s="56" t="s">
        <v>2695</v>
      </c>
      <c r="H32" s="56" t="s">
        <v>2696</v>
      </c>
      <c r="I32" s="4">
        <v>129</v>
      </c>
      <c r="J32" s="22">
        <f>IFERROR(VLOOKUP(A32,'GS by School'!A:D,3,0),0)</f>
        <v>3</v>
      </c>
      <c r="K32" s="4">
        <f t="shared" si="0"/>
        <v>126</v>
      </c>
      <c r="L32" s="8">
        <f>IFERROR(I32/#REF!,0)</f>
        <v>0</v>
      </c>
    </row>
    <row r="33" spans="1:12" ht="31.5" customHeight="1" x14ac:dyDescent="0.25">
      <c r="A33" s="4" t="s">
        <v>1532</v>
      </c>
      <c r="B33" s="35" t="s">
        <v>2656</v>
      </c>
      <c r="C33" s="56" t="s">
        <v>13</v>
      </c>
      <c r="D33" s="56" t="s">
        <v>15</v>
      </c>
      <c r="E33" s="56">
        <v>76086</v>
      </c>
      <c r="F33" s="56" t="s">
        <v>2951</v>
      </c>
      <c r="G33" s="56" t="s">
        <v>2695</v>
      </c>
      <c r="H33" s="56" t="s">
        <v>2696</v>
      </c>
      <c r="I33" s="4">
        <v>293</v>
      </c>
      <c r="J33" s="22">
        <f>IFERROR(VLOOKUP(A33,'GS by School'!A:D,3,0),0)</f>
        <v>1</v>
      </c>
      <c r="K33" s="4">
        <f t="shared" si="0"/>
        <v>292</v>
      </c>
      <c r="L33" s="8">
        <f>IFERROR(I33/#REF!,0)</f>
        <v>0</v>
      </c>
    </row>
    <row r="34" spans="1:12" ht="31.5" customHeight="1" x14ac:dyDescent="0.25">
      <c r="A34" s="4" t="s">
        <v>496</v>
      </c>
      <c r="B34" s="35" t="s">
        <v>497</v>
      </c>
      <c r="C34" s="56" t="s">
        <v>13</v>
      </c>
      <c r="D34" s="56" t="s">
        <v>1853</v>
      </c>
      <c r="E34" s="56">
        <v>76475</v>
      </c>
      <c r="F34" s="56" t="s">
        <v>2966</v>
      </c>
      <c r="G34" s="56" t="s">
        <v>2695</v>
      </c>
      <c r="H34" s="56" t="s">
        <v>2710</v>
      </c>
      <c r="I34" s="4">
        <v>84</v>
      </c>
      <c r="J34" s="22">
        <f>IFERROR(VLOOKUP(A34,'GS by School'!A:D,3,0),0)</f>
        <v>0</v>
      </c>
      <c r="K34" s="4">
        <f t="shared" si="0"/>
        <v>84</v>
      </c>
      <c r="L34" s="8">
        <f>IFERROR(I34/#REF!,0)</f>
        <v>0</v>
      </c>
    </row>
    <row r="35" spans="1:12" ht="31.5" customHeight="1" x14ac:dyDescent="0.25">
      <c r="A35" s="4" t="s">
        <v>724</v>
      </c>
      <c r="B35" s="35" t="s">
        <v>725</v>
      </c>
      <c r="C35" s="56" t="s">
        <v>13</v>
      </c>
      <c r="D35" s="56" t="s">
        <v>1844</v>
      </c>
      <c r="E35" s="56">
        <v>76008</v>
      </c>
      <c r="F35" s="56" t="s">
        <v>2950</v>
      </c>
      <c r="G35" s="56" t="s">
        <v>2698</v>
      </c>
      <c r="H35" s="56" t="s">
        <v>2696</v>
      </c>
      <c r="I35" s="4">
        <v>253</v>
      </c>
      <c r="J35" s="22">
        <f>IFERROR(VLOOKUP(A35,'GS by School'!A:D,3,0),0)</f>
        <v>7</v>
      </c>
      <c r="K35" s="4">
        <f t="shared" si="0"/>
        <v>246</v>
      </c>
      <c r="L35" s="8">
        <f>IFERROR(I35/#REF!,0)</f>
        <v>0</v>
      </c>
    </row>
    <row r="36" spans="1:12" ht="31.5" customHeight="1" x14ac:dyDescent="0.25">
      <c r="A36" s="4" t="s">
        <v>1731</v>
      </c>
      <c r="B36" s="35" t="s">
        <v>1732</v>
      </c>
      <c r="C36" s="56" t="s">
        <v>13</v>
      </c>
      <c r="D36" s="56" t="s">
        <v>1844</v>
      </c>
      <c r="E36" s="56">
        <v>76008</v>
      </c>
      <c r="F36" s="56" t="s">
        <v>2756</v>
      </c>
      <c r="G36" s="56" t="s">
        <v>2695</v>
      </c>
      <c r="H36" s="56" t="s">
        <v>2696</v>
      </c>
      <c r="I36" s="4">
        <v>315</v>
      </c>
      <c r="J36" s="22">
        <f>IFERROR(VLOOKUP(A36,'GS by School'!A:D,3,0),0)</f>
        <v>5</v>
      </c>
      <c r="K36" s="4">
        <f t="shared" si="0"/>
        <v>310</v>
      </c>
      <c r="L36" s="8">
        <f>IFERROR(I36/#REF!,0)</f>
        <v>0</v>
      </c>
    </row>
    <row r="37" spans="1:12" ht="31.5" customHeight="1" x14ac:dyDescent="0.25">
      <c r="A37" s="4" t="s">
        <v>466</v>
      </c>
      <c r="B37" s="35" t="s">
        <v>467</v>
      </c>
      <c r="C37" s="56" t="s">
        <v>13</v>
      </c>
      <c r="D37" s="56" t="s">
        <v>1844</v>
      </c>
      <c r="E37" s="56">
        <v>76008</v>
      </c>
      <c r="F37" s="56" t="s">
        <v>2950</v>
      </c>
      <c r="G37" s="56" t="s">
        <v>2698</v>
      </c>
      <c r="H37" s="56" t="s">
        <v>2696</v>
      </c>
      <c r="I37" s="4">
        <v>308</v>
      </c>
      <c r="J37" s="22">
        <f>IFERROR(VLOOKUP(A37,'GS by School'!A:D,3,0),0)</f>
        <v>8</v>
      </c>
      <c r="K37" s="4">
        <f t="shared" si="0"/>
        <v>300</v>
      </c>
      <c r="L37" s="8">
        <f>IFERROR(I37/#REF!,0)</f>
        <v>0</v>
      </c>
    </row>
    <row r="38" spans="1:12" ht="31.5" customHeight="1" x14ac:dyDescent="0.25">
      <c r="A38" s="4" t="s">
        <v>215</v>
      </c>
      <c r="B38" s="35" t="s">
        <v>216</v>
      </c>
      <c r="C38" s="56" t="s">
        <v>13</v>
      </c>
      <c r="D38" s="56" t="s">
        <v>1844</v>
      </c>
      <c r="E38" s="56">
        <v>76008</v>
      </c>
      <c r="F38" s="56" t="s">
        <v>2950</v>
      </c>
      <c r="G38" s="56" t="s">
        <v>2698</v>
      </c>
      <c r="H38" s="56" t="s">
        <v>2696</v>
      </c>
      <c r="I38" s="4">
        <v>253</v>
      </c>
      <c r="J38" s="22">
        <f>IFERROR(VLOOKUP(A38,'GS by School'!A:D,3,0),0)</f>
        <v>24</v>
      </c>
      <c r="K38" s="4">
        <f t="shared" si="0"/>
        <v>229</v>
      </c>
      <c r="L38" s="8">
        <f>IFERROR(I38/#REF!,0)</f>
        <v>0</v>
      </c>
    </row>
    <row r="39" spans="1:12" ht="31.5" customHeight="1" x14ac:dyDescent="0.25">
      <c r="A39" s="4" t="s">
        <v>864</v>
      </c>
      <c r="B39" s="35" t="s">
        <v>865</v>
      </c>
      <c r="C39" s="56" t="s">
        <v>13</v>
      </c>
      <c r="D39" s="56" t="s">
        <v>15</v>
      </c>
      <c r="E39" s="56">
        <v>76086</v>
      </c>
      <c r="F39" s="56" t="s">
        <v>2951</v>
      </c>
      <c r="G39" s="56" t="s">
        <v>2695</v>
      </c>
      <c r="H39" s="56" t="s">
        <v>2696</v>
      </c>
      <c r="I39" s="4">
        <v>273</v>
      </c>
      <c r="J39" s="22">
        <f>IFERROR(VLOOKUP(A39,'GS by School'!A:D,3,0),0)</f>
        <v>4</v>
      </c>
      <c r="K39" s="4">
        <f t="shared" si="0"/>
        <v>269</v>
      </c>
      <c r="L39" s="8">
        <f>IFERROR(I39/#REF!,0)</f>
        <v>0</v>
      </c>
    </row>
    <row r="40" spans="1:12" ht="31.5" customHeight="1" x14ac:dyDescent="0.25">
      <c r="D40" s="33"/>
    </row>
    <row r="41" spans="1:12" ht="31.5" customHeight="1" x14ac:dyDescent="0.25">
      <c r="D41" s="33"/>
    </row>
    <row r="42" spans="1:12" ht="31.5" customHeight="1" x14ac:dyDescent="0.25">
      <c r="D42" s="33"/>
    </row>
    <row r="43" spans="1:12" ht="31.5" customHeight="1" x14ac:dyDescent="0.25">
      <c r="D43" s="33"/>
    </row>
    <row r="44" spans="1:12" ht="31.5" customHeight="1" x14ac:dyDescent="0.25">
      <c r="D44" s="33"/>
    </row>
    <row r="45" spans="1:12" ht="31.5" customHeight="1" x14ac:dyDescent="0.25">
      <c r="D45" s="33"/>
    </row>
    <row r="46" spans="1:12" ht="31.5" customHeight="1" x14ac:dyDescent="0.25">
      <c r="D46" s="33"/>
    </row>
    <row r="47" spans="1:12" ht="31.5" customHeight="1" x14ac:dyDescent="0.25">
      <c r="D47" s="33"/>
    </row>
    <row r="48" spans="1:12" ht="31.5" customHeight="1" x14ac:dyDescent="0.25">
      <c r="D48" s="33"/>
    </row>
    <row r="49" spans="4:4" ht="31.5" customHeight="1" x14ac:dyDescent="0.25">
      <c r="D49" s="33"/>
    </row>
    <row r="50" spans="4:4" ht="31.5" customHeight="1" x14ac:dyDescent="0.25">
      <c r="D50" s="33"/>
    </row>
    <row r="51" spans="4:4" ht="31.5" customHeight="1" x14ac:dyDescent="0.25">
      <c r="D51" s="33"/>
    </row>
    <row r="52" spans="4:4" ht="46.9" customHeight="1" x14ac:dyDescent="0.25">
      <c r="D52" s="33"/>
    </row>
    <row r="53" spans="4:4" ht="46.9" customHeight="1" x14ac:dyDescent="0.25">
      <c r="D53" s="33"/>
    </row>
    <row r="54" spans="4:4" ht="46.9" customHeight="1" x14ac:dyDescent="0.25">
      <c r="D54" s="33"/>
    </row>
    <row r="55" spans="4:4" ht="46.9" customHeight="1" x14ac:dyDescent="0.25">
      <c r="D55" s="33"/>
    </row>
  </sheetData>
  <mergeCells count="8">
    <mergeCell ref="N5:Q5"/>
    <mergeCell ref="N1:P1"/>
    <mergeCell ref="B12:H12"/>
    <mergeCell ref="B9:F9"/>
    <mergeCell ref="B1:F1"/>
    <mergeCell ref="B5:F5"/>
    <mergeCell ref="H1:L1"/>
    <mergeCell ref="H5:L5"/>
  </mergeCells>
  <pageMargins left="0.2" right="0.2" top="0.5" bottom="0.25" header="0.3" footer="0.3"/>
  <pageSetup orientation="landscape" r:id="rId1"/>
  <headerFooter>
    <oddHeader>&amp;C&amp;A</oddHeader>
  </headerFooter>
  <rowBreaks count="1" manualBreakCount="1">
    <brk id="11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ECDAE-B488-46D0-9FB3-130BAE457C46}">
  <dimension ref="A1:Q61"/>
  <sheetViews>
    <sheetView topLeftCell="A8" workbookViewId="0">
      <selection activeCell="B402" sqref="B402"/>
    </sheetView>
  </sheetViews>
  <sheetFormatPr defaultColWidth="9.140625" defaultRowHeight="46.9" customHeight="1" x14ac:dyDescent="0.25"/>
  <cols>
    <col min="1" max="1" width="2.7109375" style="7" customWidth="1"/>
    <col min="2" max="2" width="17.28515625" style="7" customWidth="1"/>
    <col min="3" max="3" width="6.140625" style="7" customWidth="1"/>
    <col min="4" max="4" width="8.85546875" style="7" customWidth="1"/>
    <col min="5" max="5" width="6.85546875" style="7" customWidth="1"/>
    <col min="6" max="6" width="9.140625" style="7" customWidth="1"/>
    <col min="7" max="7" width="8.7109375" style="7" customWidth="1"/>
    <col min="8" max="8" width="7" style="7" customWidth="1"/>
    <col min="9" max="10" width="7.7109375" style="7" customWidth="1"/>
    <col min="11" max="11" width="9.28515625" style="7" customWidth="1"/>
    <col min="12" max="12" width="6.28515625" style="7" customWidth="1"/>
    <col min="13" max="13" width="7.28515625" style="7" customWidth="1"/>
    <col min="14" max="14" width="8.28515625" style="7" customWidth="1"/>
    <col min="15" max="16" width="9.140625" style="7"/>
    <col min="17" max="17" width="11.5703125" style="7" bestFit="1" customWidth="1"/>
    <col min="18" max="16384" width="9.140625" style="7"/>
  </cols>
  <sheetData>
    <row r="1" spans="1:17" ht="23.45" customHeight="1" x14ac:dyDescent="0.3">
      <c r="B1" s="94" t="s">
        <v>2063</v>
      </c>
      <c r="C1" s="95"/>
      <c r="D1" s="95"/>
      <c r="E1" s="95"/>
      <c r="F1" s="95"/>
      <c r="H1" s="94" t="s">
        <v>23</v>
      </c>
      <c r="I1" s="95"/>
      <c r="J1" s="95"/>
      <c r="K1" s="95"/>
      <c r="L1" s="95"/>
      <c r="N1" s="99" t="s">
        <v>1783</v>
      </c>
      <c r="O1" s="99"/>
      <c r="P1" s="99"/>
      <c r="Q1" s="7" t="s">
        <v>94</v>
      </c>
    </row>
    <row r="2" spans="1:17" ht="62.25" customHeight="1" x14ac:dyDescent="0.25">
      <c r="B2" s="2" t="str">
        <f>Summary!Y1</f>
        <v>2025 Members as of 4/18/2025</v>
      </c>
      <c r="C2" s="1" t="s">
        <v>0</v>
      </c>
      <c r="D2" s="1" t="s">
        <v>149</v>
      </c>
      <c r="E2" s="10" t="s">
        <v>27</v>
      </c>
      <c r="F2" s="81" t="s">
        <v>2061</v>
      </c>
      <c r="H2" s="2" t="str">
        <f>B2</f>
        <v>2025 Members as of 4/18/2025</v>
      </c>
      <c r="I2" s="1" t="s">
        <v>0</v>
      </c>
      <c r="J2" s="1" t="s">
        <v>149</v>
      </c>
      <c r="K2" s="10" t="s">
        <v>27</v>
      </c>
      <c r="L2" s="81" t="s">
        <v>2061</v>
      </c>
      <c r="N2" s="16" t="s">
        <v>1781</v>
      </c>
      <c r="O2" s="16" t="s">
        <v>1780</v>
      </c>
      <c r="P2" s="16" t="s">
        <v>27</v>
      </c>
      <c r="Q2" s="81" t="s">
        <v>2061</v>
      </c>
    </row>
    <row r="3" spans="1:17" ht="19.149999999999999" customHeight="1" x14ac:dyDescent="0.25">
      <c r="B3" s="4">
        <f>SUMIFS('2025 Girls'!D:D,'2025 Girls'!$A:$A,$Q$1)</f>
        <v>28</v>
      </c>
      <c r="C3" s="4">
        <f>VLOOKUP($Q$1,'2025 Girls'!A:G,6,0)</f>
        <v>49</v>
      </c>
      <c r="D3" s="4">
        <v>25</v>
      </c>
      <c r="E3" s="4">
        <f>D3-B3</f>
        <v>-3</v>
      </c>
      <c r="F3" s="8">
        <f>B3/D3</f>
        <v>1.1200000000000001</v>
      </c>
      <c r="H3" s="4">
        <f>SUMIFS('2025 Girls'!E:E,'2025 Girls'!$A:$A,$Q$1)</f>
        <v>58</v>
      </c>
      <c r="I3" s="4">
        <f>VLOOKUP($Q$1,'2025 Girls'!A:G,7,0)</f>
        <v>45</v>
      </c>
      <c r="J3" s="4">
        <v>38</v>
      </c>
      <c r="K3" s="4">
        <f>J3-H3</f>
        <v>-20</v>
      </c>
      <c r="L3" s="84">
        <f>H3/J3</f>
        <v>1.5263157894736843</v>
      </c>
      <c r="N3" s="21">
        <f>B3+H3</f>
        <v>86</v>
      </c>
      <c r="O3" s="21">
        <f>D3+J3</f>
        <v>63</v>
      </c>
      <c r="P3" s="21">
        <f>O3-N3</f>
        <v>-23</v>
      </c>
      <c r="Q3" s="8">
        <f>N3/O3</f>
        <v>1.3650793650793651</v>
      </c>
    </row>
    <row r="4" spans="1:17" ht="9.6" customHeight="1" x14ac:dyDescent="0.25"/>
    <row r="5" spans="1:17" ht="46.9" customHeight="1" x14ac:dyDescent="0.3">
      <c r="B5" s="94" t="s">
        <v>2062</v>
      </c>
      <c r="C5" s="95"/>
      <c r="D5" s="95"/>
      <c r="E5" s="95"/>
      <c r="F5" s="95"/>
      <c r="H5" s="94" t="s">
        <v>22</v>
      </c>
      <c r="I5" s="95"/>
      <c r="J5" s="95"/>
      <c r="K5" s="95"/>
      <c r="L5" s="95"/>
      <c r="M5" s="83"/>
      <c r="N5" s="99" t="s">
        <v>1784</v>
      </c>
      <c r="O5" s="99"/>
      <c r="P5" s="99"/>
      <c r="Q5" s="99"/>
    </row>
    <row r="6" spans="1:17" ht="64.900000000000006" customHeight="1" x14ac:dyDescent="0.25">
      <c r="B6" s="14" t="str">
        <f>B2</f>
        <v>2025 Members as of 4/18/2025</v>
      </c>
      <c r="C6" s="6" t="s">
        <v>0</v>
      </c>
      <c r="D6" s="6" t="s">
        <v>151</v>
      </c>
      <c r="E6" s="10" t="s">
        <v>27</v>
      </c>
      <c r="F6" s="81" t="s">
        <v>2061</v>
      </c>
      <c r="H6" s="15" t="str">
        <f>B6</f>
        <v>2025 Members as of 4/18/2025</v>
      </c>
      <c r="I6" s="6" t="s">
        <v>20</v>
      </c>
      <c r="J6" s="6" t="s">
        <v>150</v>
      </c>
      <c r="K6" s="10" t="s">
        <v>27</v>
      </c>
      <c r="L6" s="81" t="s">
        <v>2061</v>
      </c>
      <c r="N6" s="16" t="s">
        <v>1781</v>
      </c>
      <c r="O6" s="16" t="s">
        <v>1782</v>
      </c>
      <c r="P6" s="16" t="s">
        <v>27</v>
      </c>
      <c r="Q6" s="81" t="s">
        <v>2061</v>
      </c>
    </row>
    <row r="7" spans="1:17" ht="24.6" customHeight="1" x14ac:dyDescent="0.25">
      <c r="B7" s="4">
        <f>SUMIFS('2025 Adults'!D:D,'2025 Adults'!$A:$A,$Q$1)</f>
        <v>5</v>
      </c>
      <c r="C7" s="21">
        <f>VLOOKUP($Q$1,'2025 Adults'!A:G,6,0)</f>
        <v>3</v>
      </c>
      <c r="D7" s="21">
        <v>8</v>
      </c>
      <c r="E7" s="4">
        <f>D7-B7</f>
        <v>3</v>
      </c>
      <c r="F7" s="8">
        <f>B7/D7</f>
        <v>0.625</v>
      </c>
      <c r="H7" s="4">
        <f>SUMIFS('2025 Adults'!E:E,'2025 Adults'!$A:$A,$Q$1)</f>
        <v>61</v>
      </c>
      <c r="I7" s="21">
        <f>VLOOKUP($Q$1,'2025 Adults'!A:G,7,0)</f>
        <v>63</v>
      </c>
      <c r="J7" s="21">
        <v>109</v>
      </c>
      <c r="K7" s="4">
        <f>J7-H7</f>
        <v>48</v>
      </c>
      <c r="L7" s="8">
        <f>H7/J7</f>
        <v>0.55963302752293576</v>
      </c>
      <c r="N7" s="21">
        <f>B7+H7</f>
        <v>66</v>
      </c>
      <c r="O7" s="21">
        <f>D7+J7</f>
        <v>117</v>
      </c>
      <c r="P7" s="21">
        <f>O7-N7</f>
        <v>51</v>
      </c>
      <c r="Q7" s="85">
        <f>N7/O7</f>
        <v>0.5641025641025641</v>
      </c>
    </row>
    <row r="8" spans="1:17" ht="13.15" customHeight="1" x14ac:dyDescent="0.25"/>
    <row r="9" spans="1:17" ht="46.9" customHeight="1" x14ac:dyDescent="0.3">
      <c r="B9" s="98" t="s">
        <v>28</v>
      </c>
      <c r="C9" s="93"/>
      <c r="D9" s="93"/>
      <c r="E9" s="93"/>
      <c r="F9" s="93"/>
    </row>
    <row r="10" spans="1:17" ht="46.9" customHeight="1" x14ac:dyDescent="0.25">
      <c r="B10" s="9" t="s">
        <v>21</v>
      </c>
      <c r="C10" s="3" t="s">
        <v>29</v>
      </c>
      <c r="D10" s="10" t="s">
        <v>27</v>
      </c>
      <c r="E10" s="81" t="s">
        <v>2061</v>
      </c>
    </row>
    <row r="11" spans="1:17" ht="18" customHeight="1" x14ac:dyDescent="0.25">
      <c r="B11" s="4">
        <f>COUNTIF('2025 New Troops'!A:A,$Q$1)</f>
        <v>1</v>
      </c>
      <c r="C11" s="4">
        <f>COUNTIF('2025 New Troops'!I:I,Q1)</f>
        <v>0</v>
      </c>
      <c r="D11" s="4">
        <f>C11-B11</f>
        <v>-1</v>
      </c>
      <c r="E11" s="84" t="e">
        <f>B11/C11</f>
        <v>#DIV/0!</v>
      </c>
    </row>
    <row r="12" spans="1:17" ht="46.9" customHeight="1" x14ac:dyDescent="0.35">
      <c r="B12" s="97" t="s">
        <v>25</v>
      </c>
      <c r="C12" s="97"/>
      <c r="D12" s="97"/>
      <c r="E12" s="97"/>
      <c r="F12" s="97"/>
      <c r="G12" s="97"/>
      <c r="H12" s="97"/>
    </row>
    <row r="13" spans="1:17" ht="46.9" customHeight="1" x14ac:dyDescent="0.25">
      <c r="A13" s="24" t="s">
        <v>152</v>
      </c>
      <c r="B13" s="49" t="s">
        <v>2</v>
      </c>
      <c r="C13" s="49" t="s">
        <v>3</v>
      </c>
      <c r="D13" s="50" t="s">
        <v>4</v>
      </c>
      <c r="E13" s="51" t="s">
        <v>5</v>
      </c>
      <c r="F13" s="51" t="s">
        <v>6</v>
      </c>
      <c r="G13" s="52" t="s">
        <v>7</v>
      </c>
      <c r="H13" s="52" t="s">
        <v>1824</v>
      </c>
      <c r="I13" s="52" t="s">
        <v>8</v>
      </c>
      <c r="J13" s="70" t="str">
        <f>Summary!Y1</f>
        <v>2025 Members as of 4/18/2025</v>
      </c>
      <c r="K13" s="53" t="s">
        <v>9</v>
      </c>
      <c r="L13" s="54" t="s">
        <v>10</v>
      </c>
    </row>
    <row r="14" spans="1:17" ht="25.5" customHeight="1" x14ac:dyDescent="0.25">
      <c r="A14" s="38" t="s">
        <v>677</v>
      </c>
      <c r="B14" s="58" t="s">
        <v>678</v>
      </c>
      <c r="C14" s="55" t="s">
        <v>13</v>
      </c>
      <c r="D14" s="48" t="s">
        <v>1950</v>
      </c>
      <c r="E14" s="48">
        <v>73933</v>
      </c>
      <c r="F14" s="48" t="s">
        <v>2967</v>
      </c>
      <c r="G14" s="48" t="s">
        <v>2695</v>
      </c>
      <c r="H14" s="55" t="s">
        <v>2744</v>
      </c>
      <c r="I14" s="4">
        <v>86</v>
      </c>
      <c r="J14" s="22">
        <f>IFERROR(VLOOKUP(A14,'GS by School'!A:D,3,0),0)</f>
        <v>22</v>
      </c>
      <c r="K14" s="4">
        <f t="shared" ref="K14:K25" si="0">I14-J14</f>
        <v>64</v>
      </c>
      <c r="L14" s="8">
        <f>IFERROR(I14/#REF!,0)</f>
        <v>0</v>
      </c>
    </row>
    <row r="15" spans="1:17" ht="25.5" customHeight="1" x14ac:dyDescent="0.25">
      <c r="A15" s="38" t="s">
        <v>1159</v>
      </c>
      <c r="B15" s="58" t="s">
        <v>2392</v>
      </c>
      <c r="C15" s="55" t="s">
        <v>13</v>
      </c>
      <c r="D15" s="48" t="s">
        <v>2968</v>
      </c>
      <c r="E15" s="48">
        <v>79013</v>
      </c>
      <c r="F15" s="48" t="s">
        <v>2969</v>
      </c>
      <c r="G15" s="48" t="s">
        <v>2695</v>
      </c>
      <c r="H15" s="55" t="s">
        <v>2697</v>
      </c>
      <c r="I15" s="4">
        <v>205</v>
      </c>
      <c r="J15" s="22">
        <f>IFERROR(VLOOKUP(A15,'GS by School'!A:D,3,0),0)</f>
        <v>2</v>
      </c>
      <c r="K15" s="4">
        <f t="shared" si="0"/>
        <v>203</v>
      </c>
      <c r="L15" s="8">
        <f>IFERROR(I15/#REF!,0)</f>
        <v>0</v>
      </c>
    </row>
    <row r="16" spans="1:17" ht="25.5" customHeight="1" x14ac:dyDescent="0.25">
      <c r="A16" s="38" t="s">
        <v>1408</v>
      </c>
      <c r="B16" s="58" t="s">
        <v>2267</v>
      </c>
      <c r="C16" s="55" t="s">
        <v>13</v>
      </c>
      <c r="D16" s="48" t="s">
        <v>1951</v>
      </c>
      <c r="E16" s="48">
        <v>79022</v>
      </c>
      <c r="F16" s="48" t="s">
        <v>2970</v>
      </c>
      <c r="G16" s="48" t="s">
        <v>2695</v>
      </c>
      <c r="H16" s="55" t="s">
        <v>2767</v>
      </c>
      <c r="I16" s="4">
        <v>249</v>
      </c>
      <c r="J16" s="22">
        <f>IFERROR(VLOOKUP(A16,'GS by School'!A:D,3,0),0)</f>
        <v>3</v>
      </c>
      <c r="K16" s="4">
        <f t="shared" si="0"/>
        <v>246</v>
      </c>
      <c r="L16" s="8">
        <f>IFERROR(I16/#REF!,0)</f>
        <v>0</v>
      </c>
    </row>
    <row r="17" spans="1:12" ht="25.5" customHeight="1" x14ac:dyDescent="0.25">
      <c r="A17" s="38" t="s">
        <v>2286</v>
      </c>
      <c r="B17" s="58" t="s">
        <v>2287</v>
      </c>
      <c r="C17" s="55" t="s">
        <v>13</v>
      </c>
      <c r="D17" s="48" t="s">
        <v>1951</v>
      </c>
      <c r="E17" s="48">
        <v>79022</v>
      </c>
      <c r="F17" s="48" t="s">
        <v>2970</v>
      </c>
      <c r="G17" s="48" t="s">
        <v>2768</v>
      </c>
      <c r="H17" s="55" t="s">
        <v>2696</v>
      </c>
      <c r="I17" s="4">
        <v>176</v>
      </c>
      <c r="J17" s="22">
        <f>IFERROR(VLOOKUP(A17,'GS by School'!A:D,3,0),0)</f>
        <v>2</v>
      </c>
      <c r="K17" s="4">
        <f t="shared" si="0"/>
        <v>174</v>
      </c>
      <c r="L17" s="8">
        <f>IFERROR(I17/#REF!,0)</f>
        <v>0</v>
      </c>
    </row>
    <row r="18" spans="1:12" ht="25.5" customHeight="1" x14ac:dyDescent="0.25">
      <c r="A18" s="38" t="s">
        <v>815</v>
      </c>
      <c r="B18" s="58" t="s">
        <v>2245</v>
      </c>
      <c r="C18" s="55" t="s">
        <v>13</v>
      </c>
      <c r="D18" s="48" t="s">
        <v>1952</v>
      </c>
      <c r="E18" s="48">
        <v>79029</v>
      </c>
      <c r="F18" s="48" t="s">
        <v>2969</v>
      </c>
      <c r="G18" s="48" t="s">
        <v>2695</v>
      </c>
      <c r="H18" s="55" t="s">
        <v>2697</v>
      </c>
      <c r="I18" s="4">
        <v>163</v>
      </c>
      <c r="J18" s="22">
        <f>IFERROR(VLOOKUP(A18,'GS by School'!A:D,3,0),0)</f>
        <v>3</v>
      </c>
      <c r="K18" s="4">
        <f t="shared" si="0"/>
        <v>160</v>
      </c>
      <c r="L18" s="8">
        <f>IFERROR(I18/#REF!,0)</f>
        <v>0</v>
      </c>
    </row>
    <row r="19" spans="1:12" ht="25.5" customHeight="1" x14ac:dyDescent="0.25">
      <c r="A19" s="38" t="s">
        <v>1051</v>
      </c>
      <c r="B19" s="58" t="s">
        <v>1052</v>
      </c>
      <c r="C19" s="55" t="s">
        <v>13</v>
      </c>
      <c r="D19" s="48" t="s">
        <v>2971</v>
      </c>
      <c r="E19" s="48">
        <v>79044</v>
      </c>
      <c r="F19" s="48" t="s">
        <v>2972</v>
      </c>
      <c r="G19" s="48" t="s">
        <v>2695</v>
      </c>
      <c r="H19" s="55" t="s">
        <v>2710</v>
      </c>
      <c r="I19" s="4">
        <v>121</v>
      </c>
      <c r="J19" s="22">
        <f>IFERROR(VLOOKUP(A19,'GS by School'!A:D,3,0),0)</f>
        <v>0</v>
      </c>
      <c r="K19" s="4">
        <f t="shared" si="0"/>
        <v>121</v>
      </c>
      <c r="L19" s="8">
        <f>IFERROR(I19/#REF!,0)</f>
        <v>0</v>
      </c>
    </row>
    <row r="20" spans="1:12" ht="25.5" customHeight="1" x14ac:dyDescent="0.25">
      <c r="A20" s="38" t="s">
        <v>835</v>
      </c>
      <c r="B20" s="58" t="s">
        <v>836</v>
      </c>
      <c r="C20" s="55" t="s">
        <v>13</v>
      </c>
      <c r="D20" s="48" t="s">
        <v>1952</v>
      </c>
      <c r="E20" s="48">
        <v>79029</v>
      </c>
      <c r="F20" s="48" t="s">
        <v>2969</v>
      </c>
      <c r="G20" s="48" t="s">
        <v>2695</v>
      </c>
      <c r="H20" s="55" t="s">
        <v>2697</v>
      </c>
      <c r="I20" s="4">
        <v>145</v>
      </c>
      <c r="J20" s="22">
        <f>IFERROR(VLOOKUP(A20,'GS by School'!A:D,3,0),0)</f>
        <v>3</v>
      </c>
      <c r="K20" s="4">
        <f t="shared" si="0"/>
        <v>142</v>
      </c>
      <c r="L20" s="8">
        <f>IFERROR(I20/#REF!,0)</f>
        <v>0</v>
      </c>
    </row>
    <row r="21" spans="1:12" ht="25.5" customHeight="1" x14ac:dyDescent="0.25">
      <c r="A21" s="38" t="s">
        <v>378</v>
      </c>
      <c r="B21" s="58" t="s">
        <v>2973</v>
      </c>
      <c r="C21" s="55" t="s">
        <v>13</v>
      </c>
      <c r="D21" s="48" t="s">
        <v>2974</v>
      </c>
      <c r="E21" s="48">
        <v>79084</v>
      </c>
      <c r="F21" s="48" t="s">
        <v>2975</v>
      </c>
      <c r="G21" s="48" t="s">
        <v>2695</v>
      </c>
      <c r="H21" s="55" t="s">
        <v>2697</v>
      </c>
      <c r="I21" s="4">
        <v>108</v>
      </c>
      <c r="J21" s="22">
        <f>IFERROR(VLOOKUP(A21,'GS by School'!A:D,3,0),0)</f>
        <v>0</v>
      </c>
      <c r="K21" s="4">
        <f t="shared" si="0"/>
        <v>108</v>
      </c>
      <c r="L21" s="8">
        <f>IFERROR(I21/#REF!,0)</f>
        <v>0</v>
      </c>
    </row>
    <row r="22" spans="1:12" ht="37.5" customHeight="1" x14ac:dyDescent="0.25">
      <c r="A22" s="38" t="s">
        <v>1541</v>
      </c>
      <c r="B22" s="58" t="s">
        <v>2112</v>
      </c>
      <c r="C22" s="55" t="s">
        <v>13</v>
      </c>
      <c r="D22" s="48" t="s">
        <v>1952</v>
      </c>
      <c r="E22" s="48">
        <v>79029</v>
      </c>
      <c r="F22" s="48" t="s">
        <v>2969</v>
      </c>
      <c r="G22" s="48" t="s">
        <v>2695</v>
      </c>
      <c r="H22" s="55" t="s">
        <v>2697</v>
      </c>
      <c r="I22" s="4">
        <v>191</v>
      </c>
      <c r="J22" s="22">
        <f>IFERROR(VLOOKUP(A22,'GS by School'!A:D,3,0),0)</f>
        <v>7</v>
      </c>
      <c r="K22" s="4">
        <f t="shared" si="0"/>
        <v>184</v>
      </c>
      <c r="L22" s="8">
        <f>IFERROR(I22/#REF!,0)</f>
        <v>0</v>
      </c>
    </row>
    <row r="23" spans="1:12" ht="25.5" customHeight="1" x14ac:dyDescent="0.25">
      <c r="A23" s="38" t="s">
        <v>498</v>
      </c>
      <c r="B23" s="58" t="s">
        <v>2344</v>
      </c>
      <c r="C23" s="55" t="s">
        <v>13</v>
      </c>
      <c r="D23" s="48" t="s">
        <v>1953</v>
      </c>
      <c r="E23" s="48">
        <v>79086</v>
      </c>
      <c r="F23" s="48" t="s">
        <v>2976</v>
      </c>
      <c r="G23" s="48" t="s">
        <v>2695</v>
      </c>
      <c r="H23" s="55" t="s">
        <v>2696</v>
      </c>
      <c r="I23" s="4">
        <v>180</v>
      </c>
      <c r="J23" s="22">
        <f>IFERROR(VLOOKUP(A23,'GS by School'!A:D,3,0),0)</f>
        <v>1</v>
      </c>
      <c r="K23" s="4">
        <f t="shared" si="0"/>
        <v>179</v>
      </c>
      <c r="L23" s="8">
        <f>IFERROR(I23/#REF!,0)</f>
        <v>0</v>
      </c>
    </row>
    <row r="24" spans="1:12" ht="25.5" customHeight="1" x14ac:dyDescent="0.25">
      <c r="A24" s="38" t="s">
        <v>522</v>
      </c>
      <c r="B24" s="58" t="s">
        <v>2202</v>
      </c>
      <c r="C24" s="55" t="s">
        <v>13</v>
      </c>
      <c r="D24" s="48" t="s">
        <v>1952</v>
      </c>
      <c r="E24" s="48">
        <v>79029</v>
      </c>
      <c r="F24" s="48" t="s">
        <v>2969</v>
      </c>
      <c r="G24" s="48" t="s">
        <v>2695</v>
      </c>
      <c r="H24" s="55" t="s">
        <v>2697</v>
      </c>
      <c r="I24" s="4">
        <v>175</v>
      </c>
      <c r="J24" s="22">
        <f>IFERROR(VLOOKUP(A24,'GS by School'!A:D,3,0),0)</f>
        <v>8</v>
      </c>
      <c r="K24" s="4">
        <f t="shared" si="0"/>
        <v>167</v>
      </c>
      <c r="L24" s="8">
        <f>IFERROR(I24/#REF!,0)</f>
        <v>0</v>
      </c>
    </row>
    <row r="25" spans="1:12" ht="25.5" customHeight="1" x14ac:dyDescent="0.25">
      <c r="A25" s="38" t="s">
        <v>1672</v>
      </c>
      <c r="B25" s="58" t="s">
        <v>1673</v>
      </c>
      <c r="C25" s="55" t="s">
        <v>13</v>
      </c>
      <c r="D25" s="48" t="s">
        <v>2977</v>
      </c>
      <c r="E25" s="48">
        <v>79087</v>
      </c>
      <c r="F25" s="48" t="s">
        <v>2978</v>
      </c>
      <c r="G25" s="48" t="s">
        <v>2695</v>
      </c>
      <c r="H25" s="55" t="s">
        <v>2710</v>
      </c>
      <c r="I25" s="4">
        <v>100</v>
      </c>
      <c r="J25" s="22">
        <f>IFERROR(VLOOKUP(A25,'GS by School'!A:D,3,0),0)</f>
        <v>0</v>
      </c>
      <c r="K25" s="4">
        <f t="shared" si="0"/>
        <v>100</v>
      </c>
      <c r="L25" s="8">
        <f>IFERROR(I25/#REF!,0)</f>
        <v>0</v>
      </c>
    </row>
    <row r="26" spans="1:12" ht="25.5" customHeight="1" x14ac:dyDescent="0.25">
      <c r="D26" s="33"/>
    </row>
    <row r="27" spans="1:12" ht="25.5" customHeight="1" x14ac:dyDescent="0.25">
      <c r="D27" s="33"/>
    </row>
    <row r="28" spans="1:12" ht="25.5" customHeight="1" x14ac:dyDescent="0.25">
      <c r="D28" s="33"/>
    </row>
    <row r="29" spans="1:12" ht="25.5" customHeight="1" x14ac:dyDescent="0.25">
      <c r="D29" s="33"/>
    </row>
    <row r="30" spans="1:12" ht="25.5" customHeight="1" x14ac:dyDescent="0.25">
      <c r="D30" s="33"/>
    </row>
    <row r="31" spans="1:12" ht="25.5" customHeight="1" x14ac:dyDescent="0.25">
      <c r="D31" s="33"/>
    </row>
    <row r="32" spans="1:12" ht="25.5" customHeight="1" x14ac:dyDescent="0.25">
      <c r="D32" s="33"/>
    </row>
    <row r="33" spans="4:4" ht="25.5" customHeight="1" x14ac:dyDescent="0.25">
      <c r="D33" s="33"/>
    </row>
    <row r="34" spans="4:4" ht="25.5" customHeight="1" x14ac:dyDescent="0.25">
      <c r="D34" s="33"/>
    </row>
    <row r="35" spans="4:4" ht="25.5" customHeight="1" x14ac:dyDescent="0.25">
      <c r="D35" s="33"/>
    </row>
    <row r="36" spans="4:4" ht="25.5" customHeight="1" x14ac:dyDescent="0.25">
      <c r="D36" s="33"/>
    </row>
    <row r="37" spans="4:4" ht="25.5" customHeight="1" x14ac:dyDescent="0.25">
      <c r="D37" s="33"/>
    </row>
    <row r="38" spans="4:4" ht="25.5" customHeight="1" x14ac:dyDescent="0.25">
      <c r="D38" s="33"/>
    </row>
    <row r="39" spans="4:4" ht="25.5" customHeight="1" x14ac:dyDescent="0.25">
      <c r="D39" s="33"/>
    </row>
    <row r="40" spans="4:4" ht="25.5" customHeight="1" x14ac:dyDescent="0.25">
      <c r="D40" s="33"/>
    </row>
    <row r="41" spans="4:4" ht="25.5" customHeight="1" x14ac:dyDescent="0.25">
      <c r="D41" s="33"/>
    </row>
    <row r="42" spans="4:4" ht="25.5" customHeight="1" x14ac:dyDescent="0.25">
      <c r="D42" s="33"/>
    </row>
    <row r="43" spans="4:4" ht="25.5" customHeight="1" x14ac:dyDescent="0.25">
      <c r="D43" s="33"/>
    </row>
    <row r="44" spans="4:4" ht="25.5" customHeight="1" x14ac:dyDescent="0.25">
      <c r="D44" s="33"/>
    </row>
    <row r="45" spans="4:4" ht="25.5" customHeight="1" x14ac:dyDescent="0.25">
      <c r="D45" s="33"/>
    </row>
    <row r="46" spans="4:4" ht="25.5" customHeight="1" x14ac:dyDescent="0.25">
      <c r="D46" s="33"/>
    </row>
    <row r="47" spans="4:4" ht="25.5" customHeight="1" x14ac:dyDescent="0.25">
      <c r="D47" s="33"/>
    </row>
    <row r="48" spans="4:4" ht="25.5" customHeight="1" x14ac:dyDescent="0.25">
      <c r="D48" s="33"/>
    </row>
    <row r="49" spans="4:4" ht="25.5" customHeight="1" x14ac:dyDescent="0.25">
      <c r="D49" s="33"/>
    </row>
    <row r="50" spans="4:4" ht="25.5" customHeight="1" x14ac:dyDescent="0.25">
      <c r="D50" s="33"/>
    </row>
    <row r="51" spans="4:4" ht="25.5" customHeight="1" x14ac:dyDescent="0.25">
      <c r="D51" s="33"/>
    </row>
    <row r="52" spans="4:4" ht="25.5" customHeight="1" x14ac:dyDescent="0.25">
      <c r="D52" s="33"/>
    </row>
    <row r="53" spans="4:4" ht="25.5" customHeight="1" x14ac:dyDescent="0.25">
      <c r="D53" s="33"/>
    </row>
    <row r="54" spans="4:4" ht="25.5" customHeight="1" x14ac:dyDescent="0.25">
      <c r="D54" s="33"/>
    </row>
    <row r="55" spans="4:4" ht="25.5" customHeight="1" x14ac:dyDescent="0.25">
      <c r="D55" s="33"/>
    </row>
    <row r="56" spans="4:4" ht="25.5" customHeight="1" x14ac:dyDescent="0.25">
      <c r="D56" s="33"/>
    </row>
    <row r="57" spans="4:4" ht="25.5" customHeight="1" x14ac:dyDescent="0.25">
      <c r="D57" s="33"/>
    </row>
    <row r="58" spans="4:4" ht="25.5" customHeight="1" x14ac:dyDescent="0.25">
      <c r="D58" s="33"/>
    </row>
    <row r="59" spans="4:4" ht="25.5" customHeight="1" x14ac:dyDescent="0.25">
      <c r="D59" s="33"/>
    </row>
    <row r="60" spans="4:4" ht="46.9" customHeight="1" x14ac:dyDescent="0.25">
      <c r="D60" s="33"/>
    </row>
    <row r="61" spans="4:4" ht="46.9" customHeight="1" x14ac:dyDescent="0.25">
      <c r="D61" s="33"/>
    </row>
  </sheetData>
  <mergeCells count="8">
    <mergeCell ref="N5:Q5"/>
    <mergeCell ref="N1:P1"/>
    <mergeCell ref="B12:H12"/>
    <mergeCell ref="B9:F9"/>
    <mergeCell ref="B1:F1"/>
    <mergeCell ref="B5:F5"/>
    <mergeCell ref="H1:L1"/>
    <mergeCell ref="H5:L5"/>
  </mergeCells>
  <pageMargins left="0.2" right="0.2" top="0.5" bottom="0.25" header="0.3" footer="0.3"/>
  <pageSetup orientation="landscape" r:id="rId1"/>
  <headerFooter>
    <oddHeader>&amp;C&amp;A</oddHeader>
  </headerFooter>
  <rowBreaks count="1" manualBreakCount="1">
    <brk id="11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69322-76FC-4282-BDCF-F7BBB75154DA}">
  <dimension ref="A1:Q60"/>
  <sheetViews>
    <sheetView topLeftCell="A20" workbookViewId="0">
      <selection activeCell="B402" sqref="B402"/>
    </sheetView>
  </sheetViews>
  <sheetFormatPr defaultColWidth="9.140625" defaultRowHeight="46.9" customHeight="1" x14ac:dyDescent="0.25"/>
  <cols>
    <col min="1" max="1" width="2.7109375" style="7" customWidth="1"/>
    <col min="2" max="2" width="17.28515625" style="7" customWidth="1"/>
    <col min="3" max="3" width="5.85546875" style="7" customWidth="1"/>
    <col min="4" max="4" width="8.85546875" style="7" customWidth="1"/>
    <col min="5" max="5" width="6.85546875" style="7" customWidth="1"/>
    <col min="6" max="6" width="8" style="7" customWidth="1"/>
    <col min="7" max="7" width="8.7109375" style="7" customWidth="1"/>
    <col min="8" max="10" width="7.7109375" style="7" customWidth="1"/>
    <col min="11" max="11" width="9.28515625" style="7" customWidth="1"/>
    <col min="12" max="12" width="8.85546875" style="7" customWidth="1"/>
    <col min="13" max="13" width="6.7109375" style="7" customWidth="1"/>
    <col min="14" max="14" width="8.28515625" style="7" customWidth="1"/>
    <col min="15" max="16384" width="9.140625" style="7"/>
  </cols>
  <sheetData>
    <row r="1" spans="1:17" ht="23.45" customHeight="1" x14ac:dyDescent="0.3">
      <c r="B1" s="94" t="s">
        <v>2064</v>
      </c>
      <c r="C1" s="95"/>
      <c r="D1" s="95"/>
      <c r="E1" s="95"/>
      <c r="F1" s="95"/>
      <c r="H1" s="94" t="s">
        <v>23</v>
      </c>
      <c r="I1" s="95"/>
      <c r="J1" s="95"/>
      <c r="K1" s="95"/>
      <c r="L1" s="95"/>
      <c r="N1" s="99" t="s">
        <v>1783</v>
      </c>
      <c r="O1" s="99"/>
      <c r="P1" s="99"/>
      <c r="Q1" s="7" t="s">
        <v>41</v>
      </c>
    </row>
    <row r="2" spans="1:17" ht="69.75" customHeight="1" x14ac:dyDescent="0.25">
      <c r="B2" s="2" t="str">
        <f>Summary!Y1</f>
        <v>2025 Members as of 4/18/2025</v>
      </c>
      <c r="C2" s="1" t="s">
        <v>0</v>
      </c>
      <c r="D2" s="1" t="s">
        <v>149</v>
      </c>
      <c r="E2" s="10" t="s">
        <v>27</v>
      </c>
      <c r="F2" s="81" t="s">
        <v>2061</v>
      </c>
      <c r="H2" s="2" t="str">
        <f>B2</f>
        <v>2025 Members as of 4/18/2025</v>
      </c>
      <c r="I2" s="1" t="s">
        <v>0</v>
      </c>
      <c r="J2" s="1" t="s">
        <v>149</v>
      </c>
      <c r="K2" s="10" t="s">
        <v>27</v>
      </c>
      <c r="L2" s="81" t="s">
        <v>2061</v>
      </c>
      <c r="N2" s="16" t="s">
        <v>1781</v>
      </c>
      <c r="O2" s="16" t="s">
        <v>1780</v>
      </c>
      <c r="P2" s="16" t="s">
        <v>27</v>
      </c>
      <c r="Q2" s="81" t="s">
        <v>2061</v>
      </c>
    </row>
    <row r="3" spans="1:17" ht="19.149999999999999" customHeight="1" x14ac:dyDescent="0.25">
      <c r="B3" s="4">
        <f>SUMIFS('2025 Girls'!D:D,'2025 Girls'!$A:$A,$Q$1)</f>
        <v>35</v>
      </c>
      <c r="C3" s="4">
        <f>VLOOKUP($Q$1,'2025 Girls'!A:G,6,0)</f>
        <v>13</v>
      </c>
      <c r="D3" s="4">
        <v>28</v>
      </c>
      <c r="E3" s="4">
        <f>D3-B3</f>
        <v>-7</v>
      </c>
      <c r="F3" s="8">
        <f>B3/D3</f>
        <v>1.25</v>
      </c>
      <c r="H3" s="4">
        <f>SUMIFS('2025 Girls'!E:E,'2025 Girls'!$A:$A,$Q$1)</f>
        <v>46</v>
      </c>
      <c r="I3" s="4">
        <f>VLOOKUP($Q$1,'2025 Girls'!A:G,7,0)</f>
        <v>56</v>
      </c>
      <c r="J3" s="4">
        <v>28</v>
      </c>
      <c r="K3" s="4">
        <f>J3-H3</f>
        <v>-18</v>
      </c>
      <c r="L3" s="8">
        <f>H3/J3</f>
        <v>1.6428571428571428</v>
      </c>
      <c r="N3" s="21">
        <f>B3+H3</f>
        <v>81</v>
      </c>
      <c r="O3" s="21">
        <f>D3+J3</f>
        <v>56</v>
      </c>
      <c r="P3" s="21">
        <f>O3-N3</f>
        <v>-25</v>
      </c>
      <c r="Q3" s="8">
        <f>N3/O3</f>
        <v>1.4464285714285714</v>
      </c>
    </row>
    <row r="4" spans="1:17" ht="9.6" customHeight="1" x14ac:dyDescent="0.25"/>
    <row r="5" spans="1:17" ht="46.9" customHeight="1" x14ac:dyDescent="0.3">
      <c r="B5" s="94" t="s">
        <v>2062</v>
      </c>
      <c r="C5" s="95"/>
      <c r="D5" s="95"/>
      <c r="E5" s="95"/>
      <c r="F5" s="95"/>
      <c r="H5" s="94" t="s">
        <v>22</v>
      </c>
      <c r="I5" s="95"/>
      <c r="J5" s="95"/>
      <c r="K5" s="95"/>
      <c r="L5" s="95"/>
      <c r="M5" s="83"/>
      <c r="N5" s="99" t="s">
        <v>1784</v>
      </c>
      <c r="O5" s="99"/>
      <c r="P5" s="99"/>
      <c r="Q5" s="99"/>
    </row>
    <row r="6" spans="1:17" ht="64.900000000000006" customHeight="1" x14ac:dyDescent="0.25">
      <c r="B6" s="14" t="str">
        <f>B2</f>
        <v>2025 Members as of 4/18/2025</v>
      </c>
      <c r="C6" s="6" t="s">
        <v>0</v>
      </c>
      <c r="D6" s="6" t="s">
        <v>151</v>
      </c>
      <c r="E6" s="10" t="s">
        <v>27</v>
      </c>
      <c r="F6" s="81" t="s">
        <v>2061</v>
      </c>
      <c r="H6" s="15" t="str">
        <f>B2</f>
        <v>2025 Members as of 4/18/2025</v>
      </c>
      <c r="I6" s="6" t="s">
        <v>20</v>
      </c>
      <c r="J6" s="6" t="s">
        <v>150</v>
      </c>
      <c r="K6" s="10" t="s">
        <v>27</v>
      </c>
      <c r="L6" s="81" t="s">
        <v>2061</v>
      </c>
      <c r="N6" s="16" t="s">
        <v>1781</v>
      </c>
      <c r="O6" s="16" t="s">
        <v>1782</v>
      </c>
      <c r="P6" s="16" t="s">
        <v>27</v>
      </c>
      <c r="Q6" s="81" t="s">
        <v>2061</v>
      </c>
    </row>
    <row r="7" spans="1:17" ht="24.6" customHeight="1" x14ac:dyDescent="0.25">
      <c r="B7" s="4">
        <f>SUMIFS('2025 Adults'!D:D,'2025 Adults'!$A:$A,$Q$1)</f>
        <v>25</v>
      </c>
      <c r="C7" s="21">
        <f>VLOOKUP($Q$1,'2025 Adults'!A:G,6,0)</f>
        <v>12</v>
      </c>
      <c r="D7" s="21">
        <v>14</v>
      </c>
      <c r="E7" s="4">
        <f>D7-B7</f>
        <v>-11</v>
      </c>
      <c r="F7" s="8">
        <f>B7/D7</f>
        <v>1.7857142857142858</v>
      </c>
      <c r="H7" s="4">
        <f>SUMIFS('2025 Adults'!E:E,'2025 Adults'!$A:$A,$Q$1)</f>
        <v>77</v>
      </c>
      <c r="I7" s="21">
        <f>VLOOKUP($Q$1,'2025 Adults'!A:G,7,0)</f>
        <v>74</v>
      </c>
      <c r="J7" s="21">
        <v>52</v>
      </c>
      <c r="K7" s="4">
        <f>J7-H7</f>
        <v>-25</v>
      </c>
      <c r="L7" s="8">
        <f>H7/J7</f>
        <v>1.4807692307692308</v>
      </c>
      <c r="N7" s="21">
        <f>B7+H7</f>
        <v>102</v>
      </c>
      <c r="O7" s="21">
        <f>D7+J7</f>
        <v>66</v>
      </c>
      <c r="P7" s="21">
        <f>O7-N7</f>
        <v>-36</v>
      </c>
      <c r="Q7" s="8">
        <f>N7/O7</f>
        <v>1.5454545454545454</v>
      </c>
    </row>
    <row r="8" spans="1:17" ht="13.15" customHeight="1" x14ac:dyDescent="0.25"/>
    <row r="9" spans="1:17" ht="46.9" customHeight="1" x14ac:dyDescent="0.3">
      <c r="B9" s="98" t="s">
        <v>28</v>
      </c>
      <c r="C9" s="93"/>
      <c r="D9" s="93"/>
      <c r="E9" s="93"/>
      <c r="F9" s="93"/>
    </row>
    <row r="10" spans="1:17" ht="46.9" customHeight="1" x14ac:dyDescent="0.25">
      <c r="B10" s="9" t="s">
        <v>21</v>
      </c>
      <c r="C10" s="3" t="s">
        <v>29</v>
      </c>
      <c r="D10" s="78" t="s">
        <v>27</v>
      </c>
      <c r="E10" s="81" t="s">
        <v>2061</v>
      </c>
    </row>
    <row r="11" spans="1:17" ht="18" customHeight="1" x14ac:dyDescent="0.25">
      <c r="B11" s="4">
        <f>COUNTIF('2025 New Troops'!I:I,Q1)</f>
        <v>0</v>
      </c>
      <c r="C11" s="5">
        <v>5</v>
      </c>
      <c r="D11" s="24">
        <f>C11-B11</f>
        <v>5</v>
      </c>
      <c r="E11" s="8">
        <f>B11/C11</f>
        <v>0</v>
      </c>
    </row>
    <row r="12" spans="1:17" ht="46.9" customHeight="1" x14ac:dyDescent="0.35">
      <c r="B12" s="97" t="s">
        <v>25</v>
      </c>
      <c r="C12" s="97"/>
      <c r="D12" s="97"/>
      <c r="E12" s="97"/>
      <c r="F12" s="97"/>
      <c r="G12" s="97"/>
      <c r="H12" s="97"/>
    </row>
    <row r="13" spans="1:17" ht="46.9" customHeight="1" x14ac:dyDescent="0.25">
      <c r="A13" s="24" t="s">
        <v>152</v>
      </c>
      <c r="B13" s="49" t="s">
        <v>2</v>
      </c>
      <c r="C13" s="49" t="s">
        <v>3</v>
      </c>
      <c r="D13" s="50" t="s">
        <v>4</v>
      </c>
      <c r="E13" s="51" t="s">
        <v>5</v>
      </c>
      <c r="F13" s="51" t="s">
        <v>6</v>
      </c>
      <c r="G13" s="52" t="s">
        <v>7</v>
      </c>
      <c r="H13" s="52" t="s">
        <v>1824</v>
      </c>
      <c r="I13" s="52" t="s">
        <v>8</v>
      </c>
      <c r="J13" s="70" t="str">
        <f>Summary!Y1</f>
        <v>2025 Members as of 4/18/2025</v>
      </c>
      <c r="K13" s="53" t="s">
        <v>9</v>
      </c>
      <c r="L13" s="54" t="s">
        <v>10</v>
      </c>
    </row>
    <row r="14" spans="1:17" ht="25.5" customHeight="1" x14ac:dyDescent="0.25">
      <c r="A14" s="4" t="s">
        <v>412</v>
      </c>
      <c r="B14" s="59" t="s">
        <v>2979</v>
      </c>
      <c r="C14" s="60" t="s">
        <v>13</v>
      </c>
      <c r="D14" s="61" t="s">
        <v>1954</v>
      </c>
      <c r="E14" s="60">
        <v>79045</v>
      </c>
      <c r="F14" s="60" t="s">
        <v>2980</v>
      </c>
      <c r="G14" s="62" t="s">
        <v>2698</v>
      </c>
      <c r="H14" s="62" t="s">
        <v>2696</v>
      </c>
      <c r="I14" s="63">
        <v>189</v>
      </c>
      <c r="J14" s="22">
        <f>IFERROR(VLOOKUP(A14,'GS by School'!A:D,3,0),0)</f>
        <v>0</v>
      </c>
      <c r="K14" s="4">
        <f>I14-J14</f>
        <v>189</v>
      </c>
      <c r="L14" s="8">
        <f>IFERROR(I14/#REF!,0)</f>
        <v>0</v>
      </c>
    </row>
    <row r="15" spans="1:17" ht="25.5" customHeight="1" x14ac:dyDescent="0.25">
      <c r="A15" s="38" t="s">
        <v>555</v>
      </c>
      <c r="B15" s="58" t="s">
        <v>556</v>
      </c>
      <c r="C15" s="55" t="s">
        <v>13</v>
      </c>
      <c r="D15" s="48" t="s">
        <v>1798</v>
      </c>
      <c r="E15" s="48">
        <v>79119</v>
      </c>
      <c r="F15" s="48" t="s">
        <v>2918</v>
      </c>
      <c r="G15" s="48" t="s">
        <v>2698</v>
      </c>
      <c r="H15" s="55" t="s">
        <v>2710</v>
      </c>
      <c r="I15" s="4">
        <v>239</v>
      </c>
      <c r="J15" s="22">
        <f>IFERROR(VLOOKUP(A15,'GS by School'!A:D,3,0),0)</f>
        <v>7</v>
      </c>
      <c r="K15" s="4">
        <f t="shared" ref="K15:K32" si="0">I15-J15</f>
        <v>232</v>
      </c>
      <c r="L15" s="8">
        <f>IFERROR(I15/#REF!,0)</f>
        <v>0</v>
      </c>
    </row>
    <row r="16" spans="1:17" ht="25.5" customHeight="1" x14ac:dyDescent="0.25">
      <c r="A16" s="38" t="s">
        <v>352</v>
      </c>
      <c r="B16" s="58" t="s">
        <v>351</v>
      </c>
      <c r="C16" s="55" t="s">
        <v>13</v>
      </c>
      <c r="D16" s="48" t="s">
        <v>1954</v>
      </c>
      <c r="E16" s="48">
        <v>79045</v>
      </c>
      <c r="F16" s="48" t="s">
        <v>2980</v>
      </c>
      <c r="G16" s="48" t="s">
        <v>2698</v>
      </c>
      <c r="H16" s="55" t="s">
        <v>2696</v>
      </c>
      <c r="I16" s="4">
        <v>186</v>
      </c>
      <c r="J16" s="22">
        <f>IFERROR(VLOOKUP(A16,'GS by School'!A:D,3,0),0)</f>
        <v>1</v>
      </c>
      <c r="K16" s="4">
        <f t="shared" si="0"/>
        <v>185</v>
      </c>
      <c r="L16" s="8">
        <f>IFERROR(I16/#REF!,0)</f>
        <v>0</v>
      </c>
    </row>
    <row r="17" spans="1:12" ht="25.5" customHeight="1" x14ac:dyDescent="0.25">
      <c r="A17" s="38" t="s">
        <v>421</v>
      </c>
      <c r="B17" s="58" t="s">
        <v>422</v>
      </c>
      <c r="C17" s="55" t="s">
        <v>13</v>
      </c>
      <c r="D17" s="48" t="s">
        <v>1798</v>
      </c>
      <c r="E17" s="48">
        <v>79118</v>
      </c>
      <c r="F17" s="48" t="s">
        <v>2981</v>
      </c>
      <c r="G17" s="48" t="s">
        <v>2695</v>
      </c>
      <c r="H17" s="55" t="s">
        <v>2697</v>
      </c>
      <c r="I17" s="4">
        <v>305</v>
      </c>
      <c r="J17" s="22">
        <f>IFERROR(VLOOKUP(A17,'GS by School'!A:D,3,0),0)</f>
        <v>0</v>
      </c>
      <c r="K17" s="4">
        <f t="shared" si="0"/>
        <v>305</v>
      </c>
      <c r="L17" s="8">
        <f>IFERROR(I17/#REF!,0)</f>
        <v>0</v>
      </c>
    </row>
    <row r="18" spans="1:12" ht="25.5" customHeight="1" x14ac:dyDescent="0.25">
      <c r="A18" s="38" t="s">
        <v>1440</v>
      </c>
      <c r="B18" s="58" t="s">
        <v>1439</v>
      </c>
      <c r="C18" s="55" t="s">
        <v>13</v>
      </c>
      <c r="D18" s="48" t="s">
        <v>1955</v>
      </c>
      <c r="E18" s="48">
        <v>79015</v>
      </c>
      <c r="F18" s="48" t="s">
        <v>2981</v>
      </c>
      <c r="G18" s="48" t="s">
        <v>2695</v>
      </c>
      <c r="H18" s="55" t="s">
        <v>2697</v>
      </c>
      <c r="I18" s="4">
        <v>200</v>
      </c>
      <c r="J18" s="22">
        <f>IFERROR(VLOOKUP(A18,'GS by School'!A:D,3,0),0)</f>
        <v>2</v>
      </c>
      <c r="K18" s="4">
        <f t="shared" si="0"/>
        <v>198</v>
      </c>
      <c r="L18" s="8">
        <f>IFERROR(I18/#REF!,0)</f>
        <v>0</v>
      </c>
    </row>
    <row r="19" spans="1:12" ht="25.5" customHeight="1" x14ac:dyDescent="0.25">
      <c r="A19" s="38" t="s">
        <v>1049</v>
      </c>
      <c r="B19" s="58" t="s">
        <v>1050</v>
      </c>
      <c r="C19" s="55" t="s">
        <v>13</v>
      </c>
      <c r="D19" s="48" t="s">
        <v>2982</v>
      </c>
      <c r="E19" s="48">
        <v>79043</v>
      </c>
      <c r="F19" s="48" t="s">
        <v>2983</v>
      </c>
      <c r="G19" s="48" t="s">
        <v>2695</v>
      </c>
      <c r="H19" s="55" t="s">
        <v>2710</v>
      </c>
      <c r="I19" s="4">
        <v>105</v>
      </c>
      <c r="J19" s="22">
        <f>IFERROR(VLOOKUP(A19,'GS by School'!A:D,3,0),0)</f>
        <v>0</v>
      </c>
      <c r="K19" s="4">
        <f t="shared" si="0"/>
        <v>105</v>
      </c>
      <c r="L19" s="8">
        <f>IFERROR(I19/#REF!,0)</f>
        <v>0</v>
      </c>
    </row>
    <row r="20" spans="1:12" ht="25.5" customHeight="1" x14ac:dyDescent="0.25">
      <c r="A20" s="38" t="s">
        <v>2984</v>
      </c>
      <c r="B20" s="58" t="s">
        <v>2985</v>
      </c>
      <c r="C20" s="55" t="s">
        <v>13</v>
      </c>
      <c r="D20" s="48" t="s">
        <v>1798</v>
      </c>
      <c r="E20" s="48">
        <v>79119</v>
      </c>
      <c r="F20" s="48" t="s">
        <v>2981</v>
      </c>
      <c r="G20" s="48" t="s">
        <v>2695</v>
      </c>
      <c r="H20" s="55" t="s">
        <v>2697</v>
      </c>
      <c r="I20" s="4">
        <v>226</v>
      </c>
      <c r="J20" s="22">
        <f>IFERROR(VLOOKUP(A20,'GS by School'!A:D,3,0),0)</f>
        <v>1</v>
      </c>
      <c r="K20" s="4">
        <f t="shared" si="0"/>
        <v>225</v>
      </c>
      <c r="L20" s="8">
        <f>IFERROR(I20/#REF!,0)</f>
        <v>0</v>
      </c>
    </row>
    <row r="21" spans="1:12" ht="28.5" customHeight="1" x14ac:dyDescent="0.25">
      <c r="A21" s="38" t="s">
        <v>870</v>
      </c>
      <c r="B21" s="58" t="s">
        <v>2236</v>
      </c>
      <c r="C21" s="55" t="s">
        <v>13</v>
      </c>
      <c r="D21" s="48" t="s">
        <v>1798</v>
      </c>
      <c r="E21" s="48">
        <v>79119</v>
      </c>
      <c r="F21" s="48" t="s">
        <v>2981</v>
      </c>
      <c r="G21" s="48" t="s">
        <v>2695</v>
      </c>
      <c r="H21" s="55" t="s">
        <v>2697</v>
      </c>
      <c r="I21" s="4">
        <v>170</v>
      </c>
      <c r="J21" s="22">
        <f>IFERROR(VLOOKUP(A21,'GS by School'!A:D,3,0),0)</f>
        <v>5</v>
      </c>
      <c r="K21" s="4">
        <f t="shared" si="0"/>
        <v>165</v>
      </c>
      <c r="L21" s="8">
        <f>IFERROR(I21/#REF!,0)</f>
        <v>0</v>
      </c>
    </row>
    <row r="22" spans="1:12" ht="33.75" customHeight="1" x14ac:dyDescent="0.25">
      <c r="A22" s="38" t="s">
        <v>389</v>
      </c>
      <c r="B22" s="58" t="s">
        <v>390</v>
      </c>
      <c r="C22" s="55" t="s">
        <v>13</v>
      </c>
      <c r="D22" s="48" t="s">
        <v>1798</v>
      </c>
      <c r="E22" s="48">
        <v>79118</v>
      </c>
      <c r="F22" s="48" t="s">
        <v>2981</v>
      </c>
      <c r="G22" s="48" t="s">
        <v>2695</v>
      </c>
      <c r="H22" s="55" t="s">
        <v>2697</v>
      </c>
      <c r="I22" s="4">
        <v>161</v>
      </c>
      <c r="J22" s="22">
        <f>IFERROR(VLOOKUP(A22,'GS by School'!A:D,3,0),0)</f>
        <v>4</v>
      </c>
      <c r="K22" s="4">
        <f t="shared" si="0"/>
        <v>157</v>
      </c>
      <c r="L22" s="8">
        <f>IFERROR(I22/#REF!,0)</f>
        <v>0</v>
      </c>
    </row>
    <row r="23" spans="1:12" ht="25.5" customHeight="1" x14ac:dyDescent="0.25">
      <c r="A23" s="38" t="s">
        <v>448</v>
      </c>
      <c r="B23" s="58" t="s">
        <v>449</v>
      </c>
      <c r="C23" s="55" t="s">
        <v>13</v>
      </c>
      <c r="D23" s="48" t="s">
        <v>2986</v>
      </c>
      <c r="E23" s="48">
        <v>79063</v>
      </c>
      <c r="F23" s="48" t="s">
        <v>2987</v>
      </c>
      <c r="G23" s="48" t="s">
        <v>2695</v>
      </c>
      <c r="H23" s="55" t="s">
        <v>2710</v>
      </c>
      <c r="I23" s="4">
        <v>125</v>
      </c>
      <c r="J23" s="22">
        <f>IFERROR(VLOOKUP(A23,'GS by School'!A:D,3,0),0)</f>
        <v>0</v>
      </c>
      <c r="K23" s="4">
        <f t="shared" si="0"/>
        <v>125</v>
      </c>
      <c r="L23" s="8">
        <f>IFERROR(I23/#REF!,0)</f>
        <v>0</v>
      </c>
    </row>
    <row r="24" spans="1:12" ht="25.5" customHeight="1" x14ac:dyDescent="0.25">
      <c r="A24" s="38" t="s">
        <v>206</v>
      </c>
      <c r="B24" s="58" t="s">
        <v>2988</v>
      </c>
      <c r="C24" s="55" t="s">
        <v>13</v>
      </c>
      <c r="D24" s="48" t="s">
        <v>1954</v>
      </c>
      <c r="E24" s="48">
        <v>79045</v>
      </c>
      <c r="F24" s="48" t="s">
        <v>2980</v>
      </c>
      <c r="G24" s="48" t="s">
        <v>2698</v>
      </c>
      <c r="H24" s="55" t="s">
        <v>2696</v>
      </c>
      <c r="I24" s="4">
        <v>236</v>
      </c>
      <c r="J24" s="22">
        <f>IFERROR(VLOOKUP(A24,'GS by School'!A:D,3,0),0)</f>
        <v>0</v>
      </c>
      <c r="K24" s="4">
        <f t="shared" si="0"/>
        <v>236</v>
      </c>
      <c r="L24" s="8">
        <f>IFERROR(I24/#REF!,0)</f>
        <v>0</v>
      </c>
    </row>
    <row r="25" spans="1:12" ht="25.5" customHeight="1" x14ac:dyDescent="0.25">
      <c r="A25" s="38" t="s">
        <v>1591</v>
      </c>
      <c r="B25" s="58" t="s">
        <v>2192</v>
      </c>
      <c r="C25" s="55" t="s">
        <v>13</v>
      </c>
      <c r="D25" s="48" t="s">
        <v>1955</v>
      </c>
      <c r="E25" s="48">
        <v>79015</v>
      </c>
      <c r="F25" s="48" t="s">
        <v>2981</v>
      </c>
      <c r="G25" s="48" t="s">
        <v>2695</v>
      </c>
      <c r="H25" s="55" t="s">
        <v>2697</v>
      </c>
      <c r="I25" s="4">
        <v>315</v>
      </c>
      <c r="J25" s="22">
        <f>IFERROR(VLOOKUP(A25,'GS by School'!A:D,3,0),0)</f>
        <v>10</v>
      </c>
      <c r="K25" s="4">
        <f t="shared" si="0"/>
        <v>305</v>
      </c>
      <c r="L25" s="8">
        <f>IFERROR(I25/#REF!,0)</f>
        <v>0</v>
      </c>
    </row>
    <row r="26" spans="1:12" ht="25.5" customHeight="1" x14ac:dyDescent="0.25">
      <c r="A26" s="38" t="s">
        <v>536</v>
      </c>
      <c r="B26" s="58" t="s">
        <v>2989</v>
      </c>
      <c r="C26" s="55" t="s">
        <v>13</v>
      </c>
      <c r="D26" s="48" t="s">
        <v>1956</v>
      </c>
      <c r="E26" s="48">
        <v>79027</v>
      </c>
      <c r="F26" s="48" t="s">
        <v>2990</v>
      </c>
      <c r="G26" s="48" t="s">
        <v>2695</v>
      </c>
      <c r="H26" s="55" t="s">
        <v>2696</v>
      </c>
      <c r="I26" s="4">
        <v>251</v>
      </c>
      <c r="J26" s="22">
        <f>IFERROR(VLOOKUP(A26,'GS by School'!A:D,3,0),0)</f>
        <v>0</v>
      </c>
      <c r="K26" s="4">
        <f t="shared" si="0"/>
        <v>251</v>
      </c>
      <c r="L26" s="8">
        <f>IFERROR(I26/#REF!,0)</f>
        <v>0</v>
      </c>
    </row>
    <row r="27" spans="1:12" ht="25.5" customHeight="1" x14ac:dyDescent="0.25">
      <c r="A27" s="4" t="s">
        <v>1736</v>
      </c>
      <c r="B27" s="35" t="s">
        <v>1737</v>
      </c>
      <c r="C27" s="56" t="s">
        <v>13</v>
      </c>
      <c r="D27" s="56" t="s">
        <v>1955</v>
      </c>
      <c r="E27" s="56">
        <v>79015</v>
      </c>
      <c r="F27" s="56" t="s">
        <v>2981</v>
      </c>
      <c r="G27" s="56" t="s">
        <v>2695</v>
      </c>
      <c r="H27" s="56" t="s">
        <v>2697</v>
      </c>
      <c r="I27" s="4">
        <v>195</v>
      </c>
      <c r="J27" s="22">
        <f>IFERROR(VLOOKUP(A27,'GS by School'!A:D,3,0),0)</f>
        <v>2</v>
      </c>
      <c r="K27" s="4">
        <f t="shared" si="0"/>
        <v>193</v>
      </c>
      <c r="L27" s="8">
        <f>IFERROR(I27/#REF!,0)</f>
        <v>0</v>
      </c>
    </row>
    <row r="28" spans="1:12" ht="25.5" customHeight="1" x14ac:dyDescent="0.25">
      <c r="A28" s="4" t="s">
        <v>475</v>
      </c>
      <c r="B28" s="35" t="s">
        <v>2991</v>
      </c>
      <c r="C28" s="56" t="s">
        <v>13</v>
      </c>
      <c r="D28" s="56" t="s">
        <v>1798</v>
      </c>
      <c r="E28" s="56">
        <v>79118</v>
      </c>
      <c r="F28" s="56" t="s">
        <v>2981</v>
      </c>
      <c r="G28" s="56" t="s">
        <v>2695</v>
      </c>
      <c r="H28" s="56" t="s">
        <v>2697</v>
      </c>
      <c r="I28" s="4">
        <v>175</v>
      </c>
      <c r="J28" s="22">
        <f>IFERROR(VLOOKUP(A28,'GS by School'!A:D,3,0),0)</f>
        <v>0</v>
      </c>
      <c r="K28" s="4">
        <f t="shared" si="0"/>
        <v>175</v>
      </c>
      <c r="L28" s="8">
        <f>IFERROR(I28/#REF!,0)</f>
        <v>0</v>
      </c>
    </row>
    <row r="29" spans="1:12" ht="32.25" customHeight="1" x14ac:dyDescent="0.25">
      <c r="A29" s="4" t="s">
        <v>1957</v>
      </c>
      <c r="B29" s="35" t="s">
        <v>1958</v>
      </c>
      <c r="C29" s="56" t="s">
        <v>13</v>
      </c>
      <c r="D29" s="56" t="s">
        <v>1954</v>
      </c>
      <c r="E29" s="56">
        <v>79045</v>
      </c>
      <c r="F29" s="56" t="s">
        <v>2980</v>
      </c>
      <c r="G29" s="56" t="s">
        <v>2695</v>
      </c>
      <c r="H29" s="56" t="s">
        <v>2695</v>
      </c>
      <c r="I29" s="4">
        <v>145</v>
      </c>
      <c r="J29" s="22">
        <f>IFERROR(VLOOKUP(A29,'GS by School'!A:D,3,0),0)</f>
        <v>0</v>
      </c>
      <c r="K29" s="4">
        <f t="shared" si="0"/>
        <v>145</v>
      </c>
      <c r="L29" s="8">
        <f>IFERROR(I29/#REF!,0)</f>
        <v>0</v>
      </c>
    </row>
    <row r="30" spans="1:12" ht="25.5" customHeight="1" x14ac:dyDescent="0.25">
      <c r="A30" s="4" t="s">
        <v>1688</v>
      </c>
      <c r="B30" s="35" t="s">
        <v>2332</v>
      </c>
      <c r="C30" s="56" t="s">
        <v>13</v>
      </c>
      <c r="D30" s="56" t="s">
        <v>1798</v>
      </c>
      <c r="E30" s="56">
        <v>79118</v>
      </c>
      <c r="F30" s="56" t="s">
        <v>2992</v>
      </c>
      <c r="G30" s="56" t="s">
        <v>2695</v>
      </c>
      <c r="H30" s="56" t="s">
        <v>2696</v>
      </c>
      <c r="I30" s="4">
        <v>348</v>
      </c>
      <c r="J30" s="22">
        <f>IFERROR(VLOOKUP(A30,'GS by School'!A:D,3,0),0)</f>
        <v>1</v>
      </c>
      <c r="K30" s="4">
        <f t="shared" si="0"/>
        <v>347</v>
      </c>
      <c r="L30" s="8">
        <f>IFERROR(I30/#REF!,0)</f>
        <v>0</v>
      </c>
    </row>
    <row r="31" spans="1:12" ht="37.5" customHeight="1" x14ac:dyDescent="0.25">
      <c r="A31" s="4" t="s">
        <v>254</v>
      </c>
      <c r="B31" s="35" t="s">
        <v>2993</v>
      </c>
      <c r="C31" s="56" t="s">
        <v>13</v>
      </c>
      <c r="D31" s="56" t="s">
        <v>1954</v>
      </c>
      <c r="E31" s="56">
        <v>79045</v>
      </c>
      <c r="F31" s="56" t="s">
        <v>2994</v>
      </c>
      <c r="G31" s="56" t="s">
        <v>2695</v>
      </c>
      <c r="H31" s="56" t="s">
        <v>2711</v>
      </c>
      <c r="I31" s="4">
        <v>71</v>
      </c>
      <c r="J31" s="22">
        <f>IFERROR(VLOOKUP(A31,'GS by School'!A:D,3,0),0)</f>
        <v>0</v>
      </c>
      <c r="K31" s="4">
        <f t="shared" si="0"/>
        <v>71</v>
      </c>
      <c r="L31" s="8">
        <f>IFERROR(I31/#REF!,0)</f>
        <v>0</v>
      </c>
    </row>
    <row r="32" spans="1:12" ht="25.5" customHeight="1" x14ac:dyDescent="0.25">
      <c r="A32" s="4" t="s">
        <v>1291</v>
      </c>
      <c r="B32" s="35" t="s">
        <v>2995</v>
      </c>
      <c r="C32" s="56" t="s">
        <v>13</v>
      </c>
      <c r="D32" s="56" t="s">
        <v>1954</v>
      </c>
      <c r="E32" s="56">
        <v>79045</v>
      </c>
      <c r="F32" s="56" t="s">
        <v>2980</v>
      </c>
      <c r="G32" s="56" t="s">
        <v>2698</v>
      </c>
      <c r="H32" s="56" t="s">
        <v>2696</v>
      </c>
      <c r="I32" s="4">
        <v>158</v>
      </c>
      <c r="J32" s="22">
        <f>IFERROR(VLOOKUP(A32,'GS by School'!A:D,3,0),0)</f>
        <v>0</v>
      </c>
      <c r="K32" s="4">
        <f t="shared" si="0"/>
        <v>158</v>
      </c>
      <c r="L32" s="8">
        <f>IFERROR(I32/#REF!,0)</f>
        <v>0</v>
      </c>
    </row>
    <row r="33" spans="4:4" ht="25.5" customHeight="1" x14ac:dyDescent="0.25">
      <c r="D33" s="33"/>
    </row>
    <row r="34" spans="4:4" ht="25.5" customHeight="1" x14ac:dyDescent="0.25">
      <c r="D34" s="33"/>
    </row>
    <row r="35" spans="4:4" ht="25.5" customHeight="1" x14ac:dyDescent="0.25">
      <c r="D35" s="33"/>
    </row>
    <row r="36" spans="4:4" ht="25.5" customHeight="1" x14ac:dyDescent="0.25">
      <c r="D36" s="33"/>
    </row>
    <row r="37" spans="4:4" ht="25.5" customHeight="1" x14ac:dyDescent="0.25">
      <c r="D37" s="33"/>
    </row>
    <row r="38" spans="4:4" ht="25.5" customHeight="1" x14ac:dyDescent="0.25">
      <c r="D38" s="33"/>
    </row>
    <row r="39" spans="4:4" ht="25.5" customHeight="1" x14ac:dyDescent="0.25">
      <c r="D39" s="33"/>
    </row>
    <row r="40" spans="4:4" ht="25.5" customHeight="1" x14ac:dyDescent="0.25">
      <c r="D40" s="33"/>
    </row>
    <row r="41" spans="4:4" ht="25.5" customHeight="1" x14ac:dyDescent="0.25">
      <c r="D41" s="33"/>
    </row>
    <row r="42" spans="4:4" ht="25.5" customHeight="1" x14ac:dyDescent="0.25">
      <c r="D42" s="33"/>
    </row>
    <row r="43" spans="4:4" ht="25.5" customHeight="1" x14ac:dyDescent="0.25">
      <c r="D43" s="33"/>
    </row>
    <row r="44" spans="4:4" ht="25.5" customHeight="1" x14ac:dyDescent="0.25">
      <c r="D44" s="33"/>
    </row>
    <row r="45" spans="4:4" ht="25.5" customHeight="1" x14ac:dyDescent="0.25">
      <c r="D45" s="33"/>
    </row>
    <row r="46" spans="4:4" ht="25.5" customHeight="1" x14ac:dyDescent="0.25">
      <c r="D46" s="33"/>
    </row>
    <row r="47" spans="4:4" ht="25.5" customHeight="1" x14ac:dyDescent="0.25">
      <c r="D47" s="33"/>
    </row>
    <row r="48" spans="4:4" ht="25.5" customHeight="1" x14ac:dyDescent="0.25">
      <c r="D48" s="33"/>
    </row>
    <row r="49" spans="4:4" ht="25.5" customHeight="1" x14ac:dyDescent="0.25">
      <c r="D49" s="33"/>
    </row>
    <row r="50" spans="4:4" ht="25.5" customHeight="1" x14ac:dyDescent="0.25">
      <c r="D50" s="33"/>
    </row>
    <row r="51" spans="4:4" ht="25.5" customHeight="1" x14ac:dyDescent="0.25">
      <c r="D51" s="33"/>
    </row>
    <row r="52" spans="4:4" ht="25.5" customHeight="1" x14ac:dyDescent="0.25">
      <c r="D52" s="33"/>
    </row>
    <row r="53" spans="4:4" ht="25.5" customHeight="1" x14ac:dyDescent="0.25">
      <c r="D53" s="33"/>
    </row>
    <row r="54" spans="4:4" ht="25.5" customHeight="1" x14ac:dyDescent="0.25">
      <c r="D54" s="33"/>
    </row>
    <row r="55" spans="4:4" ht="25.5" customHeight="1" x14ac:dyDescent="0.25">
      <c r="D55" s="33"/>
    </row>
    <row r="56" spans="4:4" ht="25.5" customHeight="1" x14ac:dyDescent="0.25">
      <c r="D56" s="33"/>
    </row>
    <row r="57" spans="4:4" ht="25.5" customHeight="1" x14ac:dyDescent="0.25">
      <c r="D57" s="33"/>
    </row>
    <row r="58" spans="4:4" ht="46.9" customHeight="1" x14ac:dyDescent="0.25">
      <c r="D58" s="33"/>
    </row>
    <row r="59" spans="4:4" ht="46.9" customHeight="1" x14ac:dyDescent="0.25">
      <c r="D59" s="33"/>
    </row>
    <row r="60" spans="4:4" ht="46.9" customHeight="1" x14ac:dyDescent="0.25">
      <c r="D60" s="33"/>
    </row>
  </sheetData>
  <mergeCells count="8">
    <mergeCell ref="B12:H12"/>
    <mergeCell ref="B9:F9"/>
    <mergeCell ref="B1:F1"/>
    <mergeCell ref="H1:L1"/>
    <mergeCell ref="N1:P1"/>
    <mergeCell ref="N5:Q5"/>
    <mergeCell ref="H5:L5"/>
    <mergeCell ref="B5:F5"/>
  </mergeCells>
  <pageMargins left="0.2" right="0.2" top="0.5" bottom="0.25" header="0.3" footer="0.3"/>
  <pageSetup orientation="landscape" r:id="rId1"/>
  <headerFooter>
    <oddHeader>&amp;C&amp;A</oddHeader>
  </headerFooter>
  <rowBreaks count="1" manualBreakCount="1">
    <brk id="11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2356D-2657-4461-8F8F-5C226BD2EA2A}">
  <dimension ref="A1:Q54"/>
  <sheetViews>
    <sheetView topLeftCell="A9" workbookViewId="0">
      <selection activeCell="B402" sqref="B402"/>
    </sheetView>
  </sheetViews>
  <sheetFormatPr defaultColWidth="9.140625" defaultRowHeight="46.9" customHeight="1" x14ac:dyDescent="0.25"/>
  <cols>
    <col min="1" max="1" width="2.7109375" style="7" customWidth="1"/>
    <col min="2" max="2" width="18.7109375" style="7" customWidth="1"/>
    <col min="3" max="4" width="7.42578125" style="7" customWidth="1"/>
    <col min="5" max="5" width="6.85546875" style="7" customWidth="1"/>
    <col min="6" max="6" width="8" style="7" customWidth="1"/>
    <col min="7" max="7" width="8.7109375" style="7" customWidth="1"/>
    <col min="8" max="10" width="7.7109375" style="7" customWidth="1"/>
    <col min="11" max="11" width="9.28515625" style="7" customWidth="1"/>
    <col min="12" max="12" width="8.85546875" style="7" customWidth="1"/>
    <col min="13" max="13" width="6.28515625" style="7" customWidth="1"/>
    <col min="14" max="14" width="8.28515625" style="7" customWidth="1"/>
    <col min="15" max="16384" width="9.140625" style="7"/>
  </cols>
  <sheetData>
    <row r="1" spans="1:17" ht="23.45" customHeight="1" x14ac:dyDescent="0.3">
      <c r="B1" s="94" t="s">
        <v>2064</v>
      </c>
      <c r="C1" s="95"/>
      <c r="D1" s="95"/>
      <c r="E1" s="95"/>
      <c r="F1" s="95"/>
      <c r="H1" s="94" t="s">
        <v>23</v>
      </c>
      <c r="I1" s="95"/>
      <c r="J1" s="95"/>
      <c r="K1" s="95"/>
      <c r="L1" s="95"/>
      <c r="N1" s="99" t="s">
        <v>1783</v>
      </c>
      <c r="O1" s="99"/>
      <c r="P1" s="99"/>
      <c r="Q1" s="7" t="s">
        <v>104</v>
      </c>
    </row>
    <row r="2" spans="1:17" ht="63" customHeight="1" x14ac:dyDescent="0.25">
      <c r="B2" s="2" t="str">
        <f>Summary!Y1</f>
        <v>2025 Members as of 4/18/2025</v>
      </c>
      <c r="C2" s="1" t="s">
        <v>0</v>
      </c>
      <c r="D2" s="1" t="s">
        <v>149</v>
      </c>
      <c r="E2" s="10" t="s">
        <v>27</v>
      </c>
      <c r="F2" s="81" t="s">
        <v>2061</v>
      </c>
      <c r="H2" s="2" t="str">
        <f>B2</f>
        <v>2025 Members as of 4/18/2025</v>
      </c>
      <c r="I2" s="1" t="s">
        <v>0</v>
      </c>
      <c r="J2" s="1" t="s">
        <v>149</v>
      </c>
      <c r="K2" s="10" t="s">
        <v>27</v>
      </c>
      <c r="L2" s="81" t="s">
        <v>2061</v>
      </c>
      <c r="N2" s="16" t="s">
        <v>1781</v>
      </c>
      <c r="O2" s="16" t="s">
        <v>1780</v>
      </c>
      <c r="P2" s="16" t="s">
        <v>27</v>
      </c>
      <c r="Q2" s="81" t="s">
        <v>2061</v>
      </c>
    </row>
    <row r="3" spans="1:17" ht="19.149999999999999" customHeight="1" x14ac:dyDescent="0.25">
      <c r="B3" s="4">
        <f>SUMIFS('2025 Girls'!D:D,'2025 Girls'!$A:$A,$Q$1)</f>
        <v>0</v>
      </c>
      <c r="C3" s="4">
        <f>VLOOKUP($Q$1,'2025 Girls'!A:G,6,0)</f>
        <v>0</v>
      </c>
      <c r="D3" s="4">
        <v>2</v>
      </c>
      <c r="E3" s="4">
        <f>D3-B3</f>
        <v>2</v>
      </c>
      <c r="F3" s="8">
        <f>B3/D3</f>
        <v>0</v>
      </c>
      <c r="H3" s="4">
        <f>SUMIFS('2025 Girls'!E:E,'2025 Girls'!$A:$A,$Q$1)</f>
        <v>3</v>
      </c>
      <c r="I3" s="4">
        <f>VLOOKUP($Q$1,'2025 Girls'!A:G,7,0)</f>
        <v>6</v>
      </c>
      <c r="J3" s="4">
        <v>46</v>
      </c>
      <c r="K3" s="4">
        <f>J3-H3</f>
        <v>43</v>
      </c>
      <c r="L3" s="8">
        <f>H3/J3</f>
        <v>6.5217391304347824E-2</v>
      </c>
      <c r="N3" s="21">
        <f>B3+H3</f>
        <v>3</v>
      </c>
      <c r="O3" s="21">
        <f>D3+J3</f>
        <v>48</v>
      </c>
      <c r="P3" s="21">
        <f>O3-N3</f>
        <v>45</v>
      </c>
      <c r="Q3" s="8">
        <f>N3/O3</f>
        <v>6.25E-2</v>
      </c>
    </row>
    <row r="4" spans="1:17" ht="9.6" customHeight="1" x14ac:dyDescent="0.25"/>
    <row r="5" spans="1:17" ht="46.9" customHeight="1" x14ac:dyDescent="0.3">
      <c r="B5" s="94" t="s">
        <v>2062</v>
      </c>
      <c r="C5" s="95"/>
      <c r="D5" s="95"/>
      <c r="E5" s="95"/>
      <c r="F5" s="95"/>
      <c r="H5" s="94" t="s">
        <v>22</v>
      </c>
      <c r="I5" s="95"/>
      <c r="J5" s="95"/>
      <c r="K5" s="95"/>
      <c r="L5" s="95"/>
      <c r="M5" s="83"/>
      <c r="N5" s="99" t="s">
        <v>1784</v>
      </c>
      <c r="O5" s="99"/>
      <c r="P5" s="99"/>
      <c r="Q5" s="99"/>
    </row>
    <row r="6" spans="1:17" ht="64.900000000000006" customHeight="1" x14ac:dyDescent="0.25">
      <c r="B6" s="14" t="str">
        <f>B2</f>
        <v>2025 Members as of 4/18/2025</v>
      </c>
      <c r="C6" s="6" t="s">
        <v>0</v>
      </c>
      <c r="D6" s="6" t="s">
        <v>151</v>
      </c>
      <c r="E6" s="10" t="s">
        <v>27</v>
      </c>
      <c r="F6" s="81" t="s">
        <v>2061</v>
      </c>
      <c r="H6" s="15" t="str">
        <f>B2</f>
        <v>2025 Members as of 4/18/2025</v>
      </c>
      <c r="I6" s="6" t="s">
        <v>20</v>
      </c>
      <c r="J6" s="6" t="s">
        <v>150</v>
      </c>
      <c r="K6" s="10" t="s">
        <v>27</v>
      </c>
      <c r="L6" s="81" t="s">
        <v>2061</v>
      </c>
      <c r="N6" s="16" t="s">
        <v>1781</v>
      </c>
      <c r="O6" s="16" t="s">
        <v>1782</v>
      </c>
      <c r="P6" s="16" t="s">
        <v>27</v>
      </c>
      <c r="Q6" s="81" t="s">
        <v>2061</v>
      </c>
    </row>
    <row r="7" spans="1:17" ht="24.6" customHeight="1" x14ac:dyDescent="0.25">
      <c r="B7" s="4">
        <f>SUMIFS('2025 Adults'!D:D,'2025 Adults'!$A:$A,$Q$1)</f>
        <v>0</v>
      </c>
      <c r="C7" s="21">
        <f>VLOOKUP($Q$1,'2025 Adults'!A:G,6,0)</f>
        <v>0</v>
      </c>
      <c r="D7" s="21">
        <v>3</v>
      </c>
      <c r="E7" s="4">
        <f>D7-B7</f>
        <v>3</v>
      </c>
      <c r="F7" s="8">
        <f>B7/D7</f>
        <v>0</v>
      </c>
      <c r="H7" s="4">
        <f>SUMIFS('2025 Adults'!E:E,'2025 Adults'!$A:$A,$Q$1)</f>
        <v>11</v>
      </c>
      <c r="I7" s="21">
        <f>VLOOKUP($Q$1,'2025 Adults'!A:G,7,0)</f>
        <v>10</v>
      </c>
      <c r="J7" s="21">
        <v>53</v>
      </c>
      <c r="K7" s="4">
        <f>J7-H7</f>
        <v>42</v>
      </c>
      <c r="L7" s="8">
        <f>H7/J7</f>
        <v>0.20754716981132076</v>
      </c>
      <c r="N7" s="21">
        <f>B7+H7</f>
        <v>11</v>
      </c>
      <c r="O7" s="21">
        <f>D7+J7</f>
        <v>56</v>
      </c>
      <c r="P7" s="21">
        <f>O7-N7</f>
        <v>45</v>
      </c>
      <c r="Q7" s="8">
        <f>N7/O7</f>
        <v>0.19642857142857142</v>
      </c>
    </row>
    <row r="8" spans="1:17" ht="13.15" customHeight="1" x14ac:dyDescent="0.25"/>
    <row r="9" spans="1:17" ht="46.9" customHeight="1" x14ac:dyDescent="0.3">
      <c r="B9" s="98" t="s">
        <v>28</v>
      </c>
      <c r="C9" s="93"/>
      <c r="D9" s="93"/>
      <c r="E9" s="93"/>
      <c r="F9" s="93"/>
    </row>
    <row r="10" spans="1:17" ht="61.5" customHeight="1" x14ac:dyDescent="0.25">
      <c r="B10" s="9" t="s">
        <v>21</v>
      </c>
      <c r="C10" s="3" t="s">
        <v>29</v>
      </c>
      <c r="D10" s="10" t="s">
        <v>27</v>
      </c>
      <c r="E10" s="81" t="s">
        <v>2061</v>
      </c>
    </row>
    <row r="11" spans="1:17" ht="18" customHeight="1" x14ac:dyDescent="0.25">
      <c r="B11" s="4">
        <f>COUNTIF('2025 New Troops'!A:A,Q1)</f>
        <v>0</v>
      </c>
      <c r="C11" s="5">
        <v>2</v>
      </c>
      <c r="D11" s="24">
        <f>C11-B11</f>
        <v>2</v>
      </c>
      <c r="E11" s="8">
        <f>B11/C11</f>
        <v>0</v>
      </c>
    </row>
    <row r="12" spans="1:17" ht="46.9" customHeight="1" x14ac:dyDescent="0.35">
      <c r="B12" s="97" t="s">
        <v>25</v>
      </c>
      <c r="C12" s="97"/>
      <c r="D12" s="97"/>
      <c r="E12" s="97"/>
      <c r="F12" s="97"/>
      <c r="G12" s="97"/>
      <c r="H12" s="97"/>
    </row>
    <row r="13" spans="1:17" ht="46.9" customHeight="1" x14ac:dyDescent="0.25">
      <c r="A13" s="24" t="s">
        <v>152</v>
      </c>
      <c r="B13" s="49" t="s">
        <v>2</v>
      </c>
      <c r="C13" s="49" t="s">
        <v>3</v>
      </c>
      <c r="D13" s="50" t="s">
        <v>4</v>
      </c>
      <c r="E13" s="51" t="s">
        <v>5</v>
      </c>
      <c r="F13" s="51" t="s">
        <v>6</v>
      </c>
      <c r="G13" s="52" t="s">
        <v>7</v>
      </c>
      <c r="H13" s="52" t="s">
        <v>1824</v>
      </c>
      <c r="I13" s="52" t="s">
        <v>8</v>
      </c>
      <c r="J13" s="70" t="str">
        <f>Summary!Y1</f>
        <v>2025 Members as of 4/18/2025</v>
      </c>
      <c r="K13" s="53" t="s">
        <v>9</v>
      </c>
      <c r="L13" s="54" t="s">
        <v>10</v>
      </c>
    </row>
    <row r="14" spans="1:17" ht="25.5" customHeight="1" x14ac:dyDescent="0.25">
      <c r="A14" s="4" t="s">
        <v>310</v>
      </c>
      <c r="B14" s="59" t="s">
        <v>311</v>
      </c>
      <c r="C14" s="60" t="s">
        <v>13</v>
      </c>
      <c r="D14" s="61" t="s">
        <v>1959</v>
      </c>
      <c r="E14" s="60">
        <v>79001</v>
      </c>
      <c r="F14" s="60" t="s">
        <v>2996</v>
      </c>
      <c r="G14" s="62" t="s">
        <v>2695</v>
      </c>
      <c r="H14" s="62" t="s">
        <v>2710</v>
      </c>
      <c r="I14" s="63">
        <v>60</v>
      </c>
      <c r="J14" s="22">
        <f>IFERROR(VLOOKUP(A14,'GS by School'!A:D,3,0),0)</f>
        <v>0</v>
      </c>
      <c r="K14" s="4">
        <f>I14-J14</f>
        <v>60</v>
      </c>
      <c r="L14" s="39">
        <f>IFERROR(I14/#REF!,0)</f>
        <v>0</v>
      </c>
    </row>
    <row r="15" spans="1:17" ht="25.5" customHeight="1" x14ac:dyDescent="0.25">
      <c r="A15" s="38" t="s">
        <v>1388</v>
      </c>
      <c r="B15" s="58" t="s">
        <v>2997</v>
      </c>
      <c r="C15" s="55" t="s">
        <v>13</v>
      </c>
      <c r="D15" s="48" t="s">
        <v>2998</v>
      </c>
      <c r="E15" s="48">
        <v>79009</v>
      </c>
      <c r="F15" s="48" t="s">
        <v>2999</v>
      </c>
      <c r="G15" s="48" t="s">
        <v>2695</v>
      </c>
      <c r="H15" s="55" t="s">
        <v>2696</v>
      </c>
      <c r="I15" s="4">
        <v>90</v>
      </c>
      <c r="J15" s="22">
        <f>IFERROR(VLOOKUP(A15,'GS by School'!A:D,3,0),0)</f>
        <v>0</v>
      </c>
      <c r="K15" s="4">
        <f t="shared" ref="K15:K27" si="0">I15-J15</f>
        <v>90</v>
      </c>
      <c r="L15" s="8">
        <f>IFERROR(I15/#REF!,0)</f>
        <v>0</v>
      </c>
    </row>
    <row r="16" spans="1:17" ht="25.5" customHeight="1" x14ac:dyDescent="0.25">
      <c r="A16" s="38" t="s">
        <v>1351</v>
      </c>
      <c r="B16" s="58" t="s">
        <v>1352</v>
      </c>
      <c r="C16" s="55" t="s">
        <v>13</v>
      </c>
      <c r="D16" s="48" t="s">
        <v>3000</v>
      </c>
      <c r="E16" s="48">
        <v>79012</v>
      </c>
      <c r="F16" s="48" t="s">
        <v>3001</v>
      </c>
      <c r="G16" s="48" t="s">
        <v>2695</v>
      </c>
      <c r="H16" s="55" t="s">
        <v>2697</v>
      </c>
      <c r="I16" s="4">
        <v>234</v>
      </c>
      <c r="J16" s="22">
        <f>IFERROR(VLOOKUP(A16,'GS by School'!A:D,3,0),0)</f>
        <v>2</v>
      </c>
      <c r="K16" s="4">
        <f t="shared" si="0"/>
        <v>232</v>
      </c>
      <c r="L16" s="8">
        <f>IFERROR(I16/#REF!,0)</f>
        <v>0</v>
      </c>
    </row>
    <row r="17" spans="1:12" ht="25.5" customHeight="1" x14ac:dyDescent="0.25">
      <c r="A17" s="38" t="s">
        <v>596</v>
      </c>
      <c r="B17" s="58" t="s">
        <v>597</v>
      </c>
      <c r="C17" s="55" t="s">
        <v>13</v>
      </c>
      <c r="D17" s="48" t="s">
        <v>3002</v>
      </c>
      <c r="E17" s="48">
        <v>79018</v>
      </c>
      <c r="F17" s="48" t="s">
        <v>3003</v>
      </c>
      <c r="G17" s="48" t="s">
        <v>2695</v>
      </c>
      <c r="H17" s="55" t="s">
        <v>2710</v>
      </c>
      <c r="I17" s="4">
        <v>83</v>
      </c>
      <c r="J17" s="22">
        <f>IFERROR(VLOOKUP(A17,'GS by School'!A:D,3,0),0)</f>
        <v>1</v>
      </c>
      <c r="K17" s="4">
        <f t="shared" si="0"/>
        <v>82</v>
      </c>
      <c r="L17" s="8">
        <f>IFERROR(I17/#REF!,0)</f>
        <v>0</v>
      </c>
    </row>
    <row r="18" spans="1:12" ht="25.5" customHeight="1" x14ac:dyDescent="0.25">
      <c r="A18" s="38" t="s">
        <v>1082</v>
      </c>
      <c r="B18" s="58" t="s">
        <v>3004</v>
      </c>
      <c r="C18" s="55" t="s">
        <v>13</v>
      </c>
      <c r="D18" s="48" t="s">
        <v>1960</v>
      </c>
      <c r="E18" s="48">
        <v>79325</v>
      </c>
      <c r="F18" s="48" t="s">
        <v>3005</v>
      </c>
      <c r="G18" s="48" t="s">
        <v>2695</v>
      </c>
      <c r="H18" s="55" t="s">
        <v>2696</v>
      </c>
      <c r="I18" s="4">
        <v>146</v>
      </c>
      <c r="J18" s="22">
        <f>IFERROR(VLOOKUP(A18,'GS by School'!A:D,3,0),0)</f>
        <v>0</v>
      </c>
      <c r="K18" s="4">
        <f t="shared" si="0"/>
        <v>146</v>
      </c>
      <c r="L18" s="8">
        <f>IFERROR(I18/#REF!,0)</f>
        <v>0</v>
      </c>
    </row>
    <row r="19" spans="1:12" ht="25.5" customHeight="1" x14ac:dyDescent="0.25">
      <c r="A19" s="38" t="s">
        <v>918</v>
      </c>
      <c r="B19" s="58" t="s">
        <v>2278</v>
      </c>
      <c r="C19" s="55" t="s">
        <v>13</v>
      </c>
      <c r="D19" s="48" t="s">
        <v>1961</v>
      </c>
      <c r="E19" s="48">
        <v>79035</v>
      </c>
      <c r="F19" s="48" t="s">
        <v>3006</v>
      </c>
      <c r="G19" s="48" t="s">
        <v>2767</v>
      </c>
      <c r="H19" s="55" t="s">
        <v>2696</v>
      </c>
      <c r="I19" s="4">
        <v>140</v>
      </c>
      <c r="J19" s="22">
        <f>IFERROR(VLOOKUP(A19,'GS by School'!A:D,3,0),0)</f>
        <v>2</v>
      </c>
      <c r="K19" s="4">
        <f t="shared" si="0"/>
        <v>138</v>
      </c>
      <c r="L19" s="8">
        <f>IFERROR(I19/#REF!,0)</f>
        <v>0</v>
      </c>
    </row>
    <row r="20" spans="1:12" ht="25.5" customHeight="1" x14ac:dyDescent="0.25">
      <c r="A20" s="38" t="s">
        <v>919</v>
      </c>
      <c r="B20" s="58" t="s">
        <v>920</v>
      </c>
      <c r="C20" s="55" t="s">
        <v>13</v>
      </c>
      <c r="D20" s="48" t="s">
        <v>3007</v>
      </c>
      <c r="E20" s="48">
        <v>79035</v>
      </c>
      <c r="F20" s="48" t="s">
        <v>3006</v>
      </c>
      <c r="G20" s="48" t="s">
        <v>2695</v>
      </c>
      <c r="H20" s="55" t="s">
        <v>2709</v>
      </c>
      <c r="I20" s="4">
        <v>104</v>
      </c>
      <c r="J20" s="22">
        <f>IFERROR(VLOOKUP(A20,'GS by School'!A:D,3,0),0)</f>
        <v>0</v>
      </c>
      <c r="K20" s="4">
        <f t="shared" si="0"/>
        <v>104</v>
      </c>
      <c r="L20" s="8">
        <f>IFERROR(I20/#REF!,0)</f>
        <v>0</v>
      </c>
    </row>
    <row r="21" spans="1:12" ht="25.5" customHeight="1" x14ac:dyDescent="0.25">
      <c r="A21" s="38" t="s">
        <v>1111</v>
      </c>
      <c r="B21" s="58" t="s">
        <v>3008</v>
      </c>
      <c r="C21" s="55" t="s">
        <v>13</v>
      </c>
      <c r="D21" s="48" t="s">
        <v>3009</v>
      </c>
      <c r="E21" s="48">
        <v>79042</v>
      </c>
      <c r="F21" s="48" t="s">
        <v>3010</v>
      </c>
      <c r="G21" s="48" t="s">
        <v>2695</v>
      </c>
      <c r="H21" s="55" t="s">
        <v>2711</v>
      </c>
      <c r="I21" s="4">
        <v>59</v>
      </c>
      <c r="J21" s="22">
        <f>IFERROR(VLOOKUP(A21,'GS by School'!A:D,3,0),0)</f>
        <v>0</v>
      </c>
      <c r="K21" s="4">
        <f t="shared" si="0"/>
        <v>59</v>
      </c>
      <c r="L21" s="8">
        <f>IFERROR(I21/#REF!,0)</f>
        <v>0</v>
      </c>
    </row>
    <row r="22" spans="1:12" ht="25.5" customHeight="1" x14ac:dyDescent="0.25">
      <c r="A22" s="38" t="s">
        <v>1372</v>
      </c>
      <c r="B22" s="58" t="s">
        <v>3011</v>
      </c>
      <c r="C22" s="55" t="s">
        <v>13</v>
      </c>
      <c r="D22" s="48" t="s">
        <v>1962</v>
      </c>
      <c r="E22" s="48">
        <v>79052</v>
      </c>
      <c r="F22" s="48" t="s">
        <v>3012</v>
      </c>
      <c r="G22" s="48" t="s">
        <v>2695</v>
      </c>
      <c r="H22" s="55" t="s">
        <v>2711</v>
      </c>
      <c r="I22" s="4">
        <v>74</v>
      </c>
      <c r="J22" s="22">
        <f>IFERROR(VLOOKUP(A22,'GS by School'!A:D,3,0),0)</f>
        <v>0</v>
      </c>
      <c r="K22" s="4">
        <f t="shared" si="0"/>
        <v>74</v>
      </c>
      <c r="L22" s="8">
        <f>IFERROR(I22/#REF!,0)</f>
        <v>0</v>
      </c>
    </row>
    <row r="23" spans="1:12" ht="25.5" customHeight="1" x14ac:dyDescent="0.25">
      <c r="A23" s="38" t="s">
        <v>1217</v>
      </c>
      <c r="B23" s="58" t="s">
        <v>1218</v>
      </c>
      <c r="C23" s="55" t="s">
        <v>13</v>
      </c>
      <c r="D23" s="48" t="s">
        <v>1963</v>
      </c>
      <c r="E23" s="48">
        <v>79053</v>
      </c>
      <c r="F23" s="48" t="s">
        <v>3013</v>
      </c>
      <c r="G23" s="48" t="s">
        <v>2695</v>
      </c>
      <c r="H23" s="55" t="s">
        <v>2710</v>
      </c>
      <c r="I23" s="4">
        <v>70</v>
      </c>
      <c r="J23" s="22">
        <f>IFERROR(VLOOKUP(A23,'GS by School'!A:D,3,0),0)</f>
        <v>0</v>
      </c>
      <c r="K23" s="4">
        <f t="shared" si="0"/>
        <v>70</v>
      </c>
      <c r="L23" s="8">
        <f>IFERROR(I23/#REF!,0)</f>
        <v>0</v>
      </c>
    </row>
    <row r="24" spans="1:12" ht="25.5" customHeight="1" x14ac:dyDescent="0.25">
      <c r="A24" s="38" t="s">
        <v>1521</v>
      </c>
      <c r="B24" s="58" t="s">
        <v>3014</v>
      </c>
      <c r="C24" s="55" t="s">
        <v>13</v>
      </c>
      <c r="D24" s="48" t="s">
        <v>3015</v>
      </c>
      <c r="E24" s="48">
        <v>79010</v>
      </c>
      <c r="F24" s="48" t="s">
        <v>3016</v>
      </c>
      <c r="G24" s="48" t="s">
        <v>2698</v>
      </c>
      <c r="H24" s="55" t="s">
        <v>2696</v>
      </c>
      <c r="I24" s="4">
        <v>17</v>
      </c>
      <c r="J24" s="22">
        <f>IFERROR(VLOOKUP(A24,'GS by School'!A:D,3,0),0)</f>
        <v>0</v>
      </c>
      <c r="K24" s="4">
        <f t="shared" si="0"/>
        <v>17</v>
      </c>
      <c r="L24" s="8">
        <f>IFERROR(I24/#REF!,0)</f>
        <v>0</v>
      </c>
    </row>
    <row r="25" spans="1:12" ht="25.5" customHeight="1" x14ac:dyDescent="0.25">
      <c r="A25" s="38" t="s">
        <v>373</v>
      </c>
      <c r="B25" s="58" t="s">
        <v>3017</v>
      </c>
      <c r="C25" s="55" t="s">
        <v>13</v>
      </c>
      <c r="D25" s="48" t="s">
        <v>1964</v>
      </c>
      <c r="E25" s="48">
        <v>79088</v>
      </c>
      <c r="F25" s="48" t="s">
        <v>3018</v>
      </c>
      <c r="G25" s="48" t="s">
        <v>2695</v>
      </c>
      <c r="H25" s="55" t="s">
        <v>2696</v>
      </c>
      <c r="I25" s="4">
        <v>203</v>
      </c>
      <c r="J25" s="22">
        <f>IFERROR(VLOOKUP(A25,'GS by School'!A:D,3,0),0)</f>
        <v>0</v>
      </c>
      <c r="K25" s="4">
        <f t="shared" si="0"/>
        <v>203</v>
      </c>
      <c r="L25" s="8">
        <f>IFERROR(I25/#REF!,0)</f>
        <v>0</v>
      </c>
    </row>
    <row r="26" spans="1:12" ht="36" customHeight="1" x14ac:dyDescent="0.25">
      <c r="A26" s="38" t="s">
        <v>519</v>
      </c>
      <c r="B26" s="58" t="s">
        <v>3019</v>
      </c>
      <c r="C26" s="55" t="s">
        <v>13</v>
      </c>
      <c r="D26" s="48" t="s">
        <v>1965</v>
      </c>
      <c r="E26" s="48">
        <v>79092</v>
      </c>
      <c r="F26" s="48" t="s">
        <v>3020</v>
      </c>
      <c r="G26" s="48" t="s">
        <v>2695</v>
      </c>
      <c r="H26" s="55" t="s">
        <v>2697</v>
      </c>
      <c r="I26" s="4">
        <v>76</v>
      </c>
      <c r="J26" s="22">
        <f>IFERROR(VLOOKUP(A26,'GS by School'!A:D,3,0),0)</f>
        <v>0</v>
      </c>
      <c r="K26" s="4">
        <f t="shared" si="0"/>
        <v>76</v>
      </c>
      <c r="L26" s="8">
        <f>IFERROR(I26/#REF!,0)</f>
        <v>0</v>
      </c>
    </row>
    <row r="27" spans="1:12" ht="25.5" customHeight="1" x14ac:dyDescent="0.25">
      <c r="A27" s="4" t="s">
        <v>1059</v>
      </c>
      <c r="B27" s="35" t="s">
        <v>3021</v>
      </c>
      <c r="C27" s="56" t="s">
        <v>13</v>
      </c>
      <c r="D27" s="56" t="s">
        <v>3022</v>
      </c>
      <c r="E27" s="56">
        <v>79098</v>
      </c>
      <c r="F27" s="56" t="s">
        <v>3023</v>
      </c>
      <c r="G27" s="56" t="s">
        <v>2695</v>
      </c>
      <c r="H27" s="56" t="s">
        <v>2710</v>
      </c>
      <c r="I27" s="4">
        <v>119</v>
      </c>
      <c r="J27" s="22">
        <f>IFERROR(VLOOKUP(A27,'GS by School'!A:D,3,0),0)</f>
        <v>0</v>
      </c>
      <c r="K27" s="4">
        <f t="shared" si="0"/>
        <v>119</v>
      </c>
      <c r="L27" s="8">
        <f>IFERROR(I27/#REF!,0)</f>
        <v>0</v>
      </c>
    </row>
    <row r="28" spans="1:12" ht="25.5" customHeight="1" x14ac:dyDescent="0.25">
      <c r="A28" s="4" t="s">
        <v>980</v>
      </c>
      <c r="B28" s="4" t="s">
        <v>2232</v>
      </c>
      <c r="C28" s="4" t="s">
        <v>13</v>
      </c>
      <c r="D28" s="56" t="s">
        <v>1798</v>
      </c>
      <c r="E28" s="4">
        <v>79106</v>
      </c>
      <c r="F28" s="4" t="s">
        <v>2992</v>
      </c>
      <c r="G28" s="4" t="s">
        <v>2695</v>
      </c>
      <c r="H28" s="4" t="s">
        <v>2697</v>
      </c>
      <c r="I28" s="4">
        <v>222</v>
      </c>
      <c r="J28" s="22">
        <f>IFERROR(VLOOKUP(A28,'GS by School'!A:D,3,0),0)</f>
        <v>0</v>
      </c>
      <c r="K28" s="4">
        <f t="shared" ref="K28" si="1">I28-J28</f>
        <v>222</v>
      </c>
      <c r="L28" s="8">
        <f>IFERROR(I28/#REF!,0)</f>
        <v>0</v>
      </c>
    </row>
    <row r="29" spans="1:12" ht="25.5" customHeight="1" x14ac:dyDescent="0.25">
      <c r="D29" s="33"/>
    </row>
    <row r="30" spans="1:12" ht="25.5" customHeight="1" x14ac:dyDescent="0.25">
      <c r="D30" s="33"/>
    </row>
    <row r="31" spans="1:12" ht="25.5" customHeight="1" x14ac:dyDescent="0.25">
      <c r="D31" s="33"/>
    </row>
    <row r="32" spans="1:12" ht="25.5" customHeight="1" x14ac:dyDescent="0.25">
      <c r="D32" s="33"/>
    </row>
    <row r="33" spans="4:4" ht="25.5" customHeight="1" x14ac:dyDescent="0.25">
      <c r="D33" s="33"/>
    </row>
    <row r="34" spans="4:4" ht="25.5" customHeight="1" x14ac:dyDescent="0.25">
      <c r="D34" s="33"/>
    </row>
    <row r="35" spans="4:4" ht="25.5" customHeight="1" x14ac:dyDescent="0.25">
      <c r="D35" s="33"/>
    </row>
    <row r="36" spans="4:4" ht="25.5" customHeight="1" x14ac:dyDescent="0.25">
      <c r="D36" s="33"/>
    </row>
    <row r="37" spans="4:4" ht="25.5" customHeight="1" x14ac:dyDescent="0.25">
      <c r="D37" s="33"/>
    </row>
    <row r="38" spans="4:4" ht="25.5" customHeight="1" x14ac:dyDescent="0.25">
      <c r="D38" s="33"/>
    </row>
    <row r="39" spans="4:4" ht="25.5" customHeight="1" x14ac:dyDescent="0.25">
      <c r="D39" s="33"/>
    </row>
    <row r="40" spans="4:4" ht="25.5" customHeight="1" x14ac:dyDescent="0.25">
      <c r="D40" s="33"/>
    </row>
    <row r="41" spans="4:4" ht="25.5" customHeight="1" x14ac:dyDescent="0.25">
      <c r="D41" s="33"/>
    </row>
    <row r="42" spans="4:4" ht="25.5" customHeight="1" x14ac:dyDescent="0.25">
      <c r="D42" s="33"/>
    </row>
    <row r="43" spans="4:4" ht="25.5" customHeight="1" x14ac:dyDescent="0.25">
      <c r="D43" s="33"/>
    </row>
    <row r="44" spans="4:4" ht="25.5" customHeight="1" x14ac:dyDescent="0.25">
      <c r="D44" s="33"/>
    </row>
    <row r="45" spans="4:4" ht="25.5" customHeight="1" x14ac:dyDescent="0.25">
      <c r="D45" s="33"/>
    </row>
    <row r="46" spans="4:4" ht="25.5" customHeight="1" x14ac:dyDescent="0.25">
      <c r="D46" s="33"/>
    </row>
    <row r="47" spans="4:4" ht="25.5" customHeight="1" x14ac:dyDescent="0.25">
      <c r="D47" s="33"/>
    </row>
    <row r="48" spans="4:4" ht="25.5" customHeight="1" x14ac:dyDescent="0.25">
      <c r="D48" s="33"/>
    </row>
    <row r="49" spans="4:4" ht="25.5" customHeight="1" x14ac:dyDescent="0.25">
      <c r="D49" s="33"/>
    </row>
    <row r="50" spans="4:4" ht="25.5" customHeight="1" x14ac:dyDescent="0.25">
      <c r="D50" s="33"/>
    </row>
    <row r="51" spans="4:4" ht="25.5" customHeight="1" x14ac:dyDescent="0.25">
      <c r="D51" s="33"/>
    </row>
    <row r="52" spans="4:4" ht="46.9" customHeight="1" x14ac:dyDescent="0.25">
      <c r="D52" s="33"/>
    </row>
    <row r="53" spans="4:4" ht="46.9" customHeight="1" x14ac:dyDescent="0.25">
      <c r="D53" s="33"/>
    </row>
    <row r="54" spans="4:4" ht="46.9" customHeight="1" x14ac:dyDescent="0.25">
      <c r="D54" s="33"/>
    </row>
  </sheetData>
  <mergeCells count="8">
    <mergeCell ref="B12:H12"/>
    <mergeCell ref="B9:F9"/>
    <mergeCell ref="B1:F1"/>
    <mergeCell ref="H1:L1"/>
    <mergeCell ref="N1:P1"/>
    <mergeCell ref="N5:Q5"/>
    <mergeCell ref="H5:L5"/>
    <mergeCell ref="B5:F5"/>
  </mergeCells>
  <pageMargins left="0.2" right="0.2" top="0.5" bottom="0.25" header="0.3" footer="0.3"/>
  <pageSetup orientation="landscape" r:id="rId1"/>
  <headerFooter>
    <oddHeader>&amp;C&amp;A</oddHeader>
  </headerFooter>
  <rowBreaks count="1" manualBreakCount="1">
    <brk id="1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C959B-A9B5-4E5A-B46E-1BDFD8AA8B40}">
  <dimension ref="A1:R63"/>
  <sheetViews>
    <sheetView topLeftCell="A27" workbookViewId="0">
      <selection activeCell="B33" sqref="B33"/>
    </sheetView>
  </sheetViews>
  <sheetFormatPr defaultColWidth="9.140625" defaultRowHeight="46.9" customHeight="1" x14ac:dyDescent="0.25"/>
  <cols>
    <col min="1" max="1" width="2.7109375" style="7" customWidth="1"/>
    <col min="2" max="2" width="19.140625" style="7" customWidth="1"/>
    <col min="3" max="3" width="7.140625" style="7" customWidth="1"/>
    <col min="4" max="4" width="8.85546875" style="7" customWidth="1"/>
    <col min="5" max="5" width="6.85546875" style="7" customWidth="1"/>
    <col min="6" max="6" width="6.28515625" style="7" customWidth="1"/>
    <col min="7" max="7" width="8.7109375" style="7" customWidth="1"/>
    <col min="8" max="10" width="7.7109375" style="7" customWidth="1"/>
    <col min="11" max="11" width="9" style="7" customWidth="1"/>
    <col min="12" max="12" width="9.140625" style="7" customWidth="1"/>
    <col min="13" max="13" width="8.5703125" style="7" customWidth="1"/>
    <col min="14" max="15" width="8.28515625" style="7" customWidth="1"/>
    <col min="16" max="16384" width="9.140625" style="7"/>
  </cols>
  <sheetData>
    <row r="1" spans="1:18" ht="23.45" customHeight="1" x14ac:dyDescent="0.3">
      <c r="B1" s="98" t="s">
        <v>24</v>
      </c>
      <c r="C1" s="93"/>
      <c r="D1" s="93"/>
      <c r="E1" s="93"/>
      <c r="H1" s="94" t="s">
        <v>23</v>
      </c>
      <c r="I1" s="95"/>
      <c r="J1" s="95"/>
      <c r="K1" s="95"/>
      <c r="L1" s="95"/>
      <c r="M1" s="83"/>
      <c r="N1" s="83"/>
      <c r="O1" s="99" t="s">
        <v>1783</v>
      </c>
      <c r="P1" s="99"/>
      <c r="Q1" s="99"/>
      <c r="R1" s="7" t="s">
        <v>57</v>
      </c>
    </row>
    <row r="2" spans="1:18" ht="46.9" customHeight="1" x14ac:dyDescent="0.25">
      <c r="B2" s="2" t="str">
        <f>Summary!Y1</f>
        <v>2025 Members as of 4/18/2025</v>
      </c>
      <c r="C2" s="1" t="s">
        <v>0</v>
      </c>
      <c r="D2" s="1" t="s">
        <v>2026</v>
      </c>
      <c r="E2" s="10" t="s">
        <v>27</v>
      </c>
      <c r="F2" s="81" t="s">
        <v>2061</v>
      </c>
      <c r="H2" s="2" t="str">
        <f>B2</f>
        <v>2025 Members as of 4/18/2025</v>
      </c>
      <c r="I2" s="1" t="s">
        <v>0</v>
      </c>
      <c r="J2" s="1" t="str">
        <f>D2</f>
        <v>2025 Goal</v>
      </c>
      <c r="K2" s="10" t="s">
        <v>27</v>
      </c>
      <c r="L2" s="81" t="s">
        <v>2061</v>
      </c>
      <c r="O2" s="16" t="s">
        <v>1781</v>
      </c>
      <c r="P2" s="16" t="s">
        <v>1780</v>
      </c>
      <c r="Q2" s="16" t="s">
        <v>27</v>
      </c>
      <c r="R2" s="81" t="s">
        <v>2061</v>
      </c>
    </row>
    <row r="3" spans="1:18" ht="19.149999999999999" customHeight="1" x14ac:dyDescent="0.25">
      <c r="B3" s="4">
        <f ca="1">+SUMIF('2025 Girls'!A:H,$R$1,'2025 Girls'!D:D)</f>
        <v>203</v>
      </c>
      <c r="C3" s="4">
        <f>VLOOKUP($R$1,'2025 Girls'!A:G,6,0)</f>
        <v>200</v>
      </c>
      <c r="D3" s="4">
        <v>273</v>
      </c>
      <c r="E3" s="4">
        <f ca="1">D3-B3</f>
        <v>70</v>
      </c>
      <c r="F3" s="80">
        <f ca="1">B3/D3</f>
        <v>0.74358974358974361</v>
      </c>
      <c r="H3" s="4">
        <f>SUMIFS('2025 Girls'!E:E,'2025 Girls'!$A:$A,$R$1)</f>
        <v>386</v>
      </c>
      <c r="I3" s="4">
        <f>VLOOKUP($R$1,'2025 Girls'!A:G,7,0)</f>
        <v>381</v>
      </c>
      <c r="J3" s="4">
        <v>359</v>
      </c>
      <c r="K3" s="4">
        <f>J3-H3</f>
        <v>-27</v>
      </c>
      <c r="L3" s="80">
        <f>H3/J3</f>
        <v>1.075208913649025</v>
      </c>
      <c r="O3" s="21">
        <f ca="1">B3+H3</f>
        <v>589</v>
      </c>
      <c r="P3" s="21">
        <f>D3+J3</f>
        <v>632</v>
      </c>
      <c r="Q3" s="21">
        <f ca="1">P3-O3</f>
        <v>43</v>
      </c>
      <c r="R3" s="80">
        <f ca="1">O3/P3</f>
        <v>0.93196202531645567</v>
      </c>
    </row>
    <row r="4" spans="1:18" ht="9.6" customHeight="1" x14ac:dyDescent="0.25"/>
    <row r="5" spans="1:18" ht="46.9" customHeight="1" x14ac:dyDescent="0.3">
      <c r="B5" s="98" t="s">
        <v>26</v>
      </c>
      <c r="C5" s="93"/>
      <c r="D5" s="93"/>
      <c r="E5" s="93"/>
      <c r="H5" s="94" t="s">
        <v>22</v>
      </c>
      <c r="I5" s="95"/>
      <c r="J5" s="95"/>
      <c r="K5" s="95"/>
      <c r="L5" s="95"/>
      <c r="M5" s="83"/>
      <c r="N5" s="83"/>
      <c r="O5" s="99" t="s">
        <v>1784</v>
      </c>
      <c r="P5" s="99"/>
      <c r="Q5" s="99"/>
      <c r="R5" s="99"/>
    </row>
    <row r="6" spans="1:18" ht="64.900000000000006" customHeight="1" x14ac:dyDescent="0.25">
      <c r="B6" s="14" t="str">
        <f>B2</f>
        <v>2025 Members as of 4/18/2025</v>
      </c>
      <c r="C6" s="6" t="s">
        <v>0</v>
      </c>
      <c r="D6" s="6" t="str">
        <f>D2</f>
        <v>2025 Goal</v>
      </c>
      <c r="E6" s="10" t="s">
        <v>27</v>
      </c>
      <c r="F6" s="82" t="s">
        <v>2061</v>
      </c>
      <c r="H6" s="15" t="str">
        <f>B2</f>
        <v>2025 Members as of 4/18/2025</v>
      </c>
      <c r="I6" s="6" t="s">
        <v>20</v>
      </c>
      <c r="J6" s="6" t="str">
        <f>D2</f>
        <v>2025 Goal</v>
      </c>
      <c r="K6" s="10" t="s">
        <v>27</v>
      </c>
      <c r="L6" s="82" t="s">
        <v>2061</v>
      </c>
      <c r="O6" s="16" t="s">
        <v>1781</v>
      </c>
      <c r="P6" s="16" t="s">
        <v>1782</v>
      </c>
      <c r="Q6" s="16" t="s">
        <v>27</v>
      </c>
      <c r="R6" s="82" t="s">
        <v>2061</v>
      </c>
    </row>
    <row r="7" spans="1:18" ht="24.6" customHeight="1" x14ac:dyDescent="0.25">
      <c r="B7" s="4">
        <f>SUMIFS('2025 Adults'!D:D,'2025 Adults'!$A:$A,$R$1)</f>
        <v>148</v>
      </c>
      <c r="C7" s="21">
        <f>VLOOKUP($R$1,'2025 Adults'!A:G,6,0)</f>
        <v>150</v>
      </c>
      <c r="D7" s="21">
        <v>233</v>
      </c>
      <c r="E7" s="4">
        <f>D7-B7</f>
        <v>85</v>
      </c>
      <c r="F7" s="80">
        <f>B7/D7</f>
        <v>0.63519313304721026</v>
      </c>
      <c r="H7" s="21">
        <f>SUMIFS('2025 Adults'!E:E,'2025 Adults'!$A:$A,$R$1)</f>
        <v>313</v>
      </c>
      <c r="I7" s="21">
        <f>VLOOKUP($R$1,'2025 Adults'!A:G,7,0)</f>
        <v>318</v>
      </c>
      <c r="J7" s="21">
        <v>317</v>
      </c>
      <c r="K7" s="4">
        <f>J7-H7</f>
        <v>4</v>
      </c>
      <c r="L7" s="80">
        <f>H7/J7</f>
        <v>0.98738170347003151</v>
      </c>
      <c r="O7" s="21">
        <f>B7+H7</f>
        <v>461</v>
      </c>
      <c r="P7" s="21">
        <f>D7+J7</f>
        <v>550</v>
      </c>
      <c r="Q7" s="21">
        <f>P7-O7</f>
        <v>89</v>
      </c>
      <c r="R7" s="80">
        <f>O7/P7</f>
        <v>0.83818181818181814</v>
      </c>
    </row>
    <row r="8" spans="1:18" ht="13.15" customHeight="1" x14ac:dyDescent="0.25"/>
    <row r="9" spans="1:18" ht="46.9" customHeight="1" x14ac:dyDescent="0.3">
      <c r="B9" s="98" t="s">
        <v>28</v>
      </c>
      <c r="C9" s="93"/>
      <c r="D9" s="93"/>
      <c r="E9" s="93"/>
      <c r="F9" s="93"/>
    </row>
    <row r="10" spans="1:18" ht="46.9" customHeight="1" x14ac:dyDescent="0.25">
      <c r="B10" s="9" t="s">
        <v>21</v>
      </c>
      <c r="C10" s="3" t="s">
        <v>29</v>
      </c>
      <c r="D10" s="10" t="s">
        <v>27</v>
      </c>
      <c r="E10" s="82" t="s">
        <v>2061</v>
      </c>
    </row>
    <row r="11" spans="1:18" ht="18" customHeight="1" x14ac:dyDescent="0.25">
      <c r="B11" s="4">
        <f>COUNTIF('2025 New Troops'!A:A,$R$1)</f>
        <v>10</v>
      </c>
      <c r="C11" s="5">
        <v>14</v>
      </c>
      <c r="D11" s="4">
        <f>C11-B11</f>
        <v>4</v>
      </c>
      <c r="E11" s="80">
        <f>B11/C11</f>
        <v>0.7142857142857143</v>
      </c>
    </row>
    <row r="12" spans="1:18" ht="46.9" customHeight="1" x14ac:dyDescent="0.35">
      <c r="B12" s="96" t="s">
        <v>25</v>
      </c>
      <c r="C12" s="97"/>
      <c r="D12" s="97"/>
      <c r="E12" s="97"/>
      <c r="F12" s="97"/>
      <c r="G12" s="97"/>
      <c r="H12" s="97"/>
    </row>
    <row r="13" spans="1:18" ht="63" customHeight="1" x14ac:dyDescent="0.25">
      <c r="A13" s="4" t="s">
        <v>152</v>
      </c>
      <c r="B13" s="40" t="s">
        <v>2</v>
      </c>
      <c r="C13" s="40" t="s">
        <v>3</v>
      </c>
      <c r="D13" s="41" t="s">
        <v>5</v>
      </c>
      <c r="E13" s="42" t="s">
        <v>2692</v>
      </c>
      <c r="F13" s="42" t="s">
        <v>2691</v>
      </c>
      <c r="G13" s="43" t="s">
        <v>2689</v>
      </c>
      <c r="H13" s="43" t="s">
        <v>2693</v>
      </c>
      <c r="I13" s="43" t="s">
        <v>2690</v>
      </c>
      <c r="J13" s="72" t="str">
        <f>Summary!Y1</f>
        <v>2025 Members as of 4/18/2025</v>
      </c>
      <c r="K13" s="44" t="s">
        <v>9</v>
      </c>
      <c r="L13" s="45" t="s">
        <v>10</v>
      </c>
    </row>
    <row r="14" spans="1:18" ht="31.5" customHeight="1" x14ac:dyDescent="0.25">
      <c r="A14" s="73" t="s">
        <v>966</v>
      </c>
      <c r="B14" s="46" t="s">
        <v>967</v>
      </c>
      <c r="C14" s="47" t="s">
        <v>13</v>
      </c>
      <c r="D14" s="38" t="s">
        <v>12</v>
      </c>
      <c r="E14" s="48">
        <v>76137</v>
      </c>
      <c r="F14" s="38" t="s">
        <v>2694</v>
      </c>
      <c r="G14" s="48" t="s">
        <v>2695</v>
      </c>
      <c r="H14" s="46" t="s">
        <v>2696</v>
      </c>
      <c r="I14" s="4">
        <v>272</v>
      </c>
      <c r="J14" s="22">
        <f>IFERROR(VLOOKUP(A14,'GS by School'!A:D,3,0),0)</f>
        <v>18</v>
      </c>
      <c r="K14" s="4">
        <f t="shared" ref="K14:K34" si="0">I14-J14</f>
        <v>254</v>
      </c>
      <c r="L14" s="8">
        <f t="shared" ref="L14:L31" si="1">IFERROR(J14/I14,0)</f>
        <v>6.6176470588235295E-2</v>
      </c>
    </row>
    <row r="15" spans="1:18" ht="31.5" customHeight="1" x14ac:dyDescent="0.25">
      <c r="A15" s="38" t="s">
        <v>1376</v>
      </c>
      <c r="B15" s="46" t="s">
        <v>1377</v>
      </c>
      <c r="C15" s="47" t="s">
        <v>13</v>
      </c>
      <c r="D15" s="38" t="s">
        <v>12</v>
      </c>
      <c r="E15" s="48">
        <v>76244</v>
      </c>
      <c r="F15" s="38" t="s">
        <v>2694</v>
      </c>
      <c r="G15" s="48" t="s">
        <v>2695</v>
      </c>
      <c r="H15" s="46" t="s">
        <v>2697</v>
      </c>
      <c r="I15" s="4">
        <v>283</v>
      </c>
      <c r="J15" s="22">
        <f>IFERROR(VLOOKUP(A15,'GS by School'!A:D,3,0),0)</f>
        <v>36</v>
      </c>
      <c r="K15" s="4">
        <f t="shared" si="0"/>
        <v>247</v>
      </c>
      <c r="L15" s="8">
        <f t="shared" si="1"/>
        <v>0.12720848056537101</v>
      </c>
    </row>
    <row r="16" spans="1:18" ht="31.5" customHeight="1" x14ac:dyDescent="0.25">
      <c r="A16" s="38" t="s">
        <v>350</v>
      </c>
      <c r="B16" s="46" t="s">
        <v>351</v>
      </c>
      <c r="C16" s="47" t="s">
        <v>13</v>
      </c>
      <c r="D16" s="38" t="s">
        <v>12</v>
      </c>
      <c r="E16" s="48">
        <v>76137</v>
      </c>
      <c r="F16" s="38" t="s">
        <v>2694</v>
      </c>
      <c r="G16" s="48" t="s">
        <v>2698</v>
      </c>
      <c r="H16" s="46" t="s">
        <v>2696</v>
      </c>
      <c r="I16" s="4">
        <v>275</v>
      </c>
      <c r="J16" s="22">
        <f>IFERROR(VLOOKUP(A16,'GS by School'!A:D,3,0),0)</f>
        <v>33</v>
      </c>
      <c r="K16" s="4">
        <f t="shared" si="0"/>
        <v>242</v>
      </c>
      <c r="L16" s="8">
        <f t="shared" si="1"/>
        <v>0.12</v>
      </c>
    </row>
    <row r="17" spans="1:12" ht="31.5" customHeight="1" x14ac:dyDescent="0.25">
      <c r="A17" s="38" t="s">
        <v>199</v>
      </c>
      <c r="B17" s="46" t="s">
        <v>200</v>
      </c>
      <c r="C17" s="47" t="s">
        <v>13</v>
      </c>
      <c r="D17" s="38" t="s">
        <v>12</v>
      </c>
      <c r="E17" s="48">
        <v>76244</v>
      </c>
      <c r="F17" s="38" t="s">
        <v>2694</v>
      </c>
      <c r="G17" s="48" t="s">
        <v>2695</v>
      </c>
      <c r="H17" s="46" t="s">
        <v>2697</v>
      </c>
      <c r="I17" s="4">
        <v>301</v>
      </c>
      <c r="J17" s="22">
        <f>IFERROR(VLOOKUP(A17,'GS by School'!A:D,3,0),0)</f>
        <v>21</v>
      </c>
      <c r="K17" s="4">
        <f t="shared" si="0"/>
        <v>280</v>
      </c>
      <c r="L17" s="8">
        <f t="shared" si="1"/>
        <v>6.9767441860465115E-2</v>
      </c>
    </row>
    <row r="18" spans="1:12" ht="31.5" customHeight="1" x14ac:dyDescent="0.25">
      <c r="A18" s="38" t="s">
        <v>1116</v>
      </c>
      <c r="B18" s="46" t="s">
        <v>1117</v>
      </c>
      <c r="C18" s="47" t="s">
        <v>13</v>
      </c>
      <c r="D18" s="38" t="s">
        <v>12</v>
      </c>
      <c r="E18" s="48">
        <v>76244</v>
      </c>
      <c r="F18" s="38" t="s">
        <v>2694</v>
      </c>
      <c r="G18" s="48" t="s">
        <v>2695</v>
      </c>
      <c r="H18" s="46" t="s">
        <v>2697</v>
      </c>
      <c r="I18" s="4">
        <v>267</v>
      </c>
      <c r="J18" s="22">
        <f>IFERROR(VLOOKUP(A18,'GS by School'!A:D,3,0),0)</f>
        <v>20</v>
      </c>
      <c r="K18" s="4">
        <f t="shared" si="0"/>
        <v>247</v>
      </c>
      <c r="L18" s="8">
        <f t="shared" si="1"/>
        <v>7.4906367041198504E-2</v>
      </c>
    </row>
    <row r="19" spans="1:12" ht="31.5" customHeight="1" x14ac:dyDescent="0.25">
      <c r="A19" s="38" t="s">
        <v>1235</v>
      </c>
      <c r="B19" s="46" t="s">
        <v>1236</v>
      </c>
      <c r="C19" s="47" t="s">
        <v>13</v>
      </c>
      <c r="D19" s="38" t="s">
        <v>12</v>
      </c>
      <c r="E19" s="48">
        <v>76244</v>
      </c>
      <c r="F19" s="38" t="s">
        <v>2694</v>
      </c>
      <c r="G19" s="48" t="s">
        <v>2698</v>
      </c>
      <c r="H19" s="46" t="s">
        <v>2697</v>
      </c>
      <c r="I19" s="4">
        <v>275</v>
      </c>
      <c r="J19" s="22">
        <f>IFERROR(VLOOKUP(A19,'GS by School'!A:D,3,0),0)</f>
        <v>28</v>
      </c>
      <c r="K19" s="4">
        <f t="shared" si="0"/>
        <v>247</v>
      </c>
      <c r="L19" s="8">
        <f t="shared" si="1"/>
        <v>0.10181818181818182</v>
      </c>
    </row>
    <row r="20" spans="1:12" ht="31.5" customHeight="1" x14ac:dyDescent="0.25">
      <c r="A20" s="38" t="s">
        <v>916</v>
      </c>
      <c r="B20" s="46" t="s">
        <v>917</v>
      </c>
      <c r="C20" s="47" t="s">
        <v>13</v>
      </c>
      <c r="D20" s="38" t="s">
        <v>12</v>
      </c>
      <c r="E20" s="48">
        <v>76244</v>
      </c>
      <c r="F20" s="38" t="s">
        <v>2694</v>
      </c>
      <c r="G20" s="48" t="s">
        <v>2695</v>
      </c>
      <c r="H20" s="46" t="s">
        <v>2697</v>
      </c>
      <c r="I20" s="4">
        <v>253</v>
      </c>
      <c r="J20" s="22">
        <f>IFERROR(VLOOKUP(A20,'GS by School'!A:D,3,0),0)</f>
        <v>19</v>
      </c>
      <c r="K20" s="4">
        <f t="shared" si="0"/>
        <v>234</v>
      </c>
      <c r="L20" s="8">
        <f t="shared" si="1"/>
        <v>7.5098814229249009E-2</v>
      </c>
    </row>
    <row r="21" spans="1:12" ht="31.5" customHeight="1" x14ac:dyDescent="0.25">
      <c r="A21" s="38" t="s">
        <v>958</v>
      </c>
      <c r="B21" s="46" t="s">
        <v>959</v>
      </c>
      <c r="C21" s="47" t="s">
        <v>13</v>
      </c>
      <c r="D21" s="38" t="s">
        <v>12</v>
      </c>
      <c r="E21" s="48">
        <v>76244</v>
      </c>
      <c r="F21" s="38" t="s">
        <v>2694</v>
      </c>
      <c r="G21" s="48" t="s">
        <v>2698</v>
      </c>
      <c r="H21" s="46" t="s">
        <v>2696</v>
      </c>
      <c r="I21" s="4">
        <v>283</v>
      </c>
      <c r="J21" s="22">
        <f>IFERROR(VLOOKUP(A21,'GS by School'!A:D,3,0),0)</f>
        <v>34</v>
      </c>
      <c r="K21" s="4">
        <f t="shared" si="0"/>
        <v>249</v>
      </c>
      <c r="L21" s="8">
        <f t="shared" si="1"/>
        <v>0.12014134275618374</v>
      </c>
    </row>
    <row r="22" spans="1:12" ht="31.5" customHeight="1" x14ac:dyDescent="0.25">
      <c r="A22" s="38" t="s">
        <v>1195</v>
      </c>
      <c r="B22" s="46" t="s">
        <v>1196</v>
      </c>
      <c r="C22" s="47" t="s">
        <v>13</v>
      </c>
      <c r="D22" s="38" t="s">
        <v>12</v>
      </c>
      <c r="E22" s="48">
        <v>76177</v>
      </c>
      <c r="F22" s="38" t="s">
        <v>2699</v>
      </c>
      <c r="G22" s="48" t="s">
        <v>2698</v>
      </c>
      <c r="H22" s="46" t="s">
        <v>2696</v>
      </c>
      <c r="I22" s="4">
        <v>479</v>
      </c>
      <c r="J22" s="22">
        <f>IFERROR(VLOOKUP(A22,'GS by School'!A:D,3,0),0)</f>
        <v>28</v>
      </c>
      <c r="K22" s="4">
        <f t="shared" si="0"/>
        <v>451</v>
      </c>
      <c r="L22" s="8">
        <f t="shared" si="1"/>
        <v>5.845511482254697E-2</v>
      </c>
    </row>
    <row r="23" spans="1:12" ht="31.5" customHeight="1" x14ac:dyDescent="0.25">
      <c r="A23" s="38" t="s">
        <v>462</v>
      </c>
      <c r="B23" s="46" t="s">
        <v>461</v>
      </c>
      <c r="C23" s="47" t="s">
        <v>13</v>
      </c>
      <c r="D23" s="38" t="s">
        <v>12</v>
      </c>
      <c r="E23" s="48">
        <v>76244</v>
      </c>
      <c r="F23" s="38" t="s">
        <v>2694</v>
      </c>
      <c r="G23" s="48" t="s">
        <v>2698</v>
      </c>
      <c r="H23" s="46" t="s">
        <v>2697</v>
      </c>
      <c r="I23" s="4">
        <v>242</v>
      </c>
      <c r="J23" s="22">
        <f>IFERROR(VLOOKUP(A23,'GS by School'!A:D,3,0),0)</f>
        <v>21</v>
      </c>
      <c r="K23" s="4">
        <f t="shared" si="0"/>
        <v>221</v>
      </c>
      <c r="L23" s="8">
        <f t="shared" si="1"/>
        <v>8.6776859504132234E-2</v>
      </c>
    </row>
    <row r="24" spans="1:12" ht="31.5" customHeight="1" x14ac:dyDescent="0.25">
      <c r="A24" s="38" t="s">
        <v>2700</v>
      </c>
      <c r="B24" s="46" t="s">
        <v>2701</v>
      </c>
      <c r="C24" s="47" t="s">
        <v>13</v>
      </c>
      <c r="D24" s="38" t="s">
        <v>1834</v>
      </c>
      <c r="E24" s="48">
        <v>76137</v>
      </c>
      <c r="F24" s="38" t="s">
        <v>2702</v>
      </c>
      <c r="G24" s="48" t="s">
        <v>2695</v>
      </c>
      <c r="H24" s="46" t="s">
        <v>2696</v>
      </c>
      <c r="I24" s="4">
        <v>180</v>
      </c>
      <c r="J24" s="22">
        <f>IFERROR(VLOOKUP(A24,'GS by School'!A:D,3,0),0)</f>
        <v>0</v>
      </c>
      <c r="K24" s="4">
        <f t="shared" si="0"/>
        <v>180</v>
      </c>
      <c r="L24" s="8">
        <f t="shared" si="1"/>
        <v>0</v>
      </c>
    </row>
    <row r="25" spans="1:12" ht="31.5" customHeight="1" x14ac:dyDescent="0.25">
      <c r="A25" s="38" t="s">
        <v>2295</v>
      </c>
      <c r="B25" s="46" t="s">
        <v>2296</v>
      </c>
      <c r="C25" s="47" t="s">
        <v>13</v>
      </c>
      <c r="D25" s="38" t="s">
        <v>12</v>
      </c>
      <c r="E25" s="48">
        <v>76244</v>
      </c>
      <c r="F25" s="38" t="s">
        <v>2694</v>
      </c>
      <c r="G25" s="48" t="s">
        <v>2695</v>
      </c>
      <c r="H25" s="46" t="s">
        <v>2695</v>
      </c>
      <c r="I25" s="4">
        <v>129</v>
      </c>
      <c r="J25" s="22">
        <f>IFERROR(VLOOKUP(A25,'GS by School'!A:D,3,0),0)</f>
        <v>2</v>
      </c>
      <c r="K25" s="4">
        <f t="shared" si="0"/>
        <v>127</v>
      </c>
      <c r="L25" s="8">
        <f t="shared" si="1"/>
        <v>1.5503875968992248E-2</v>
      </c>
    </row>
    <row r="26" spans="1:12" ht="31.5" customHeight="1" x14ac:dyDescent="0.25">
      <c r="A26" s="38" t="s">
        <v>2505</v>
      </c>
      <c r="B26" s="46" t="s">
        <v>2506</v>
      </c>
      <c r="C26" s="47" t="s">
        <v>13</v>
      </c>
      <c r="D26" s="38" t="s">
        <v>12</v>
      </c>
      <c r="E26" s="48">
        <v>76137</v>
      </c>
      <c r="F26" s="38" t="s">
        <v>2694</v>
      </c>
      <c r="G26" s="48" t="s">
        <v>2695</v>
      </c>
      <c r="H26" s="46" t="s">
        <v>2695</v>
      </c>
      <c r="I26" s="4">
        <v>138</v>
      </c>
      <c r="J26" s="22">
        <f>IFERROR(VLOOKUP(A26,'GS by School'!A:D,3,0),0)</f>
        <v>1</v>
      </c>
      <c r="K26" s="4">
        <f t="shared" si="0"/>
        <v>137</v>
      </c>
      <c r="L26" s="8">
        <f t="shared" si="1"/>
        <v>7.246376811594203E-3</v>
      </c>
    </row>
    <row r="27" spans="1:12" ht="31.5" customHeight="1" x14ac:dyDescent="0.25">
      <c r="A27" s="38" t="s">
        <v>1250</v>
      </c>
      <c r="B27" s="46" t="s">
        <v>1251</v>
      </c>
      <c r="C27" s="47" t="s">
        <v>13</v>
      </c>
      <c r="D27" s="38" t="s">
        <v>12</v>
      </c>
      <c r="E27" s="48">
        <v>76244</v>
      </c>
      <c r="F27" s="38" t="s">
        <v>2694</v>
      </c>
      <c r="G27" s="48" t="s">
        <v>2695</v>
      </c>
      <c r="H27" s="46" t="s">
        <v>2697</v>
      </c>
      <c r="I27" s="4">
        <v>300</v>
      </c>
      <c r="J27" s="22">
        <f>IFERROR(VLOOKUP(A27,'GS by School'!A:D,3,0),0)</f>
        <v>27</v>
      </c>
      <c r="K27" s="4">
        <f t="shared" si="0"/>
        <v>273</v>
      </c>
      <c r="L27" s="8">
        <f t="shared" si="1"/>
        <v>0.09</v>
      </c>
    </row>
    <row r="28" spans="1:12" ht="31.5" customHeight="1" x14ac:dyDescent="0.25">
      <c r="A28" s="38" t="s">
        <v>1368</v>
      </c>
      <c r="B28" s="46" t="s">
        <v>1369</v>
      </c>
      <c r="C28" s="47" t="s">
        <v>13</v>
      </c>
      <c r="D28" s="38" t="s">
        <v>12</v>
      </c>
      <c r="E28" s="48">
        <v>76137</v>
      </c>
      <c r="F28" s="38" t="s">
        <v>2694</v>
      </c>
      <c r="G28" s="48" t="s">
        <v>2695</v>
      </c>
      <c r="H28" s="46" t="s">
        <v>2696</v>
      </c>
      <c r="I28" s="4">
        <v>235</v>
      </c>
      <c r="J28" s="22">
        <f>IFERROR(VLOOKUP(A28,'GS by School'!A:D,3,0),0)</f>
        <v>25</v>
      </c>
      <c r="K28" s="4">
        <f t="shared" si="0"/>
        <v>210</v>
      </c>
      <c r="L28" s="8">
        <f t="shared" si="1"/>
        <v>0.10638297872340426</v>
      </c>
    </row>
    <row r="29" spans="1:12" ht="31.5" customHeight="1" x14ac:dyDescent="0.25">
      <c r="A29" s="38" t="s">
        <v>1530</v>
      </c>
      <c r="B29" s="46" t="s">
        <v>1531</v>
      </c>
      <c r="C29" s="47" t="s">
        <v>13</v>
      </c>
      <c r="D29" s="38" t="s">
        <v>12</v>
      </c>
      <c r="E29" s="48">
        <v>76177</v>
      </c>
      <c r="F29" s="38" t="s">
        <v>2703</v>
      </c>
      <c r="G29" s="48" t="s">
        <v>2695</v>
      </c>
      <c r="H29" s="46" t="s">
        <v>2696</v>
      </c>
      <c r="I29" s="4">
        <v>339</v>
      </c>
      <c r="J29" s="22">
        <f>IFERROR(VLOOKUP(A29,'GS by School'!A:D,3,0),0)</f>
        <v>8</v>
      </c>
      <c r="K29" s="4">
        <f t="shared" si="0"/>
        <v>331</v>
      </c>
      <c r="L29" s="8">
        <f t="shared" si="1"/>
        <v>2.359882005899705E-2</v>
      </c>
    </row>
    <row r="30" spans="1:12" ht="31.5" customHeight="1" x14ac:dyDescent="0.25">
      <c r="A30" s="38" t="s">
        <v>1469</v>
      </c>
      <c r="B30" s="46" t="s">
        <v>1470</v>
      </c>
      <c r="C30" s="47" t="s">
        <v>13</v>
      </c>
      <c r="D30" s="38" t="s">
        <v>12</v>
      </c>
      <c r="E30" s="48">
        <v>76137</v>
      </c>
      <c r="F30" s="38" t="s">
        <v>2694</v>
      </c>
      <c r="G30" s="48" t="s">
        <v>2695</v>
      </c>
      <c r="H30" s="46" t="s">
        <v>2697</v>
      </c>
      <c r="I30" s="4">
        <v>268</v>
      </c>
      <c r="J30" s="22">
        <f>IFERROR(VLOOKUP(A30,'GS by School'!A:D,3,0),0)</f>
        <v>27</v>
      </c>
      <c r="K30" s="4">
        <f t="shared" si="0"/>
        <v>241</v>
      </c>
      <c r="L30" s="8">
        <f t="shared" si="1"/>
        <v>0.10074626865671642</v>
      </c>
    </row>
    <row r="31" spans="1:12" ht="31.5" customHeight="1" x14ac:dyDescent="0.25">
      <c r="A31" s="4" t="s">
        <v>1485</v>
      </c>
      <c r="B31" s="4" t="s">
        <v>1484</v>
      </c>
      <c r="C31" s="4" t="s">
        <v>13</v>
      </c>
      <c r="D31" s="56" t="s">
        <v>12</v>
      </c>
      <c r="E31" s="4">
        <v>76137</v>
      </c>
      <c r="F31" s="4" t="s">
        <v>2694</v>
      </c>
      <c r="G31" s="56" t="s">
        <v>2695</v>
      </c>
      <c r="H31" s="4" t="s">
        <v>2696</v>
      </c>
      <c r="I31" s="4">
        <v>333</v>
      </c>
      <c r="J31" s="22">
        <f>IFERROR(VLOOKUP(A31,'GS by School'!A:D,3,0),0)</f>
        <v>3</v>
      </c>
      <c r="K31" s="4">
        <f t="shared" si="0"/>
        <v>330</v>
      </c>
      <c r="L31" s="8">
        <f t="shared" si="1"/>
        <v>9.0090090090090089E-3</v>
      </c>
    </row>
    <row r="32" spans="1:12" ht="31.5" customHeight="1" x14ac:dyDescent="0.25">
      <c r="A32" s="4" t="s">
        <v>795</v>
      </c>
      <c r="B32" s="38" t="s">
        <v>796</v>
      </c>
      <c r="C32" s="56" t="s">
        <v>13</v>
      </c>
      <c r="D32" s="56" t="s">
        <v>12</v>
      </c>
      <c r="E32" s="56">
        <v>76131</v>
      </c>
      <c r="F32" s="56" t="s">
        <v>2694</v>
      </c>
      <c r="G32" s="56" t="s">
        <v>2695</v>
      </c>
      <c r="H32" s="56" t="s">
        <v>2696</v>
      </c>
      <c r="I32" s="4">
        <v>286</v>
      </c>
      <c r="J32" s="22">
        <f>IFERROR(VLOOKUP(A32,'GS by School'!A:D,3,0),0)</f>
        <v>28</v>
      </c>
      <c r="K32" s="4">
        <f t="shared" si="0"/>
        <v>258</v>
      </c>
      <c r="L32" s="8">
        <f>IFERROR(I32/#REF!,0)</f>
        <v>0</v>
      </c>
    </row>
    <row r="33" spans="1:12" ht="31.5" customHeight="1" x14ac:dyDescent="0.25">
      <c r="A33" s="4" t="s">
        <v>1062</v>
      </c>
      <c r="B33" s="4" t="s">
        <v>1063</v>
      </c>
      <c r="C33" s="4" t="s">
        <v>13</v>
      </c>
      <c r="D33" s="4" t="s">
        <v>1827</v>
      </c>
      <c r="E33" s="4">
        <v>76148</v>
      </c>
      <c r="F33" s="4" t="s">
        <v>2694</v>
      </c>
      <c r="G33" s="4" t="s">
        <v>2698</v>
      </c>
      <c r="H33" s="4" t="s">
        <v>2697</v>
      </c>
      <c r="I33" s="4">
        <v>190</v>
      </c>
      <c r="J33" s="22">
        <f>IFERROR(VLOOKUP(A33,'GS by School'!A:D,3,0),0)</f>
        <v>11</v>
      </c>
      <c r="K33" s="4">
        <f t="shared" si="0"/>
        <v>179</v>
      </c>
      <c r="L33" s="8">
        <f>IFERROR(I33/#REF!,0)</f>
        <v>0</v>
      </c>
    </row>
    <row r="34" spans="1:12" ht="46.9" customHeight="1" x14ac:dyDescent="0.25">
      <c r="A34" s="4" t="s">
        <v>978</v>
      </c>
      <c r="B34" s="4" t="s">
        <v>979</v>
      </c>
      <c r="C34" s="4" t="s">
        <v>13</v>
      </c>
      <c r="D34" s="56" t="s">
        <v>12</v>
      </c>
      <c r="E34" s="4">
        <v>76244</v>
      </c>
      <c r="F34" s="4" t="s">
        <v>2694</v>
      </c>
      <c r="G34" s="4" t="s">
        <v>2695</v>
      </c>
      <c r="H34" s="4" t="s">
        <v>2697</v>
      </c>
      <c r="I34" s="4">
        <v>242</v>
      </c>
      <c r="J34" s="22">
        <f>IFERROR(VLOOKUP(A34,'GS by School'!A:D,3,0),0)</f>
        <v>17</v>
      </c>
      <c r="K34" s="4">
        <f t="shared" si="0"/>
        <v>225</v>
      </c>
      <c r="L34" s="8">
        <f>IFERROR(J34/I34,0)</f>
        <v>7.0247933884297523E-2</v>
      </c>
    </row>
    <row r="35" spans="1:12" ht="31.5" customHeight="1" x14ac:dyDescent="0.25">
      <c r="D35" s="33"/>
    </row>
    <row r="36" spans="1:12" ht="31.5" customHeight="1" x14ac:dyDescent="0.25">
      <c r="D36" s="33"/>
    </row>
    <row r="37" spans="1:12" ht="31.5" customHeight="1" x14ac:dyDescent="0.25">
      <c r="D37" s="33"/>
    </row>
    <row r="38" spans="1:12" ht="31.5" customHeight="1" x14ac:dyDescent="0.25">
      <c r="D38" s="33"/>
    </row>
    <row r="39" spans="1:12" ht="31.5" customHeight="1" x14ac:dyDescent="0.25">
      <c r="D39" s="33"/>
    </row>
    <row r="40" spans="1:12" ht="31.5" customHeight="1" x14ac:dyDescent="0.25">
      <c r="D40" s="33"/>
    </row>
    <row r="41" spans="1:12" ht="31.5" customHeight="1" x14ac:dyDescent="0.25">
      <c r="D41" s="33"/>
    </row>
    <row r="42" spans="1:12" ht="31.5" customHeight="1" x14ac:dyDescent="0.25">
      <c r="D42" s="33"/>
    </row>
    <row r="43" spans="1:12" ht="31.5" customHeight="1" x14ac:dyDescent="0.25">
      <c r="D43" s="33"/>
    </row>
    <row r="44" spans="1:12" ht="31.5" customHeight="1" x14ac:dyDescent="0.25">
      <c r="D44" s="33"/>
    </row>
    <row r="45" spans="1:12" ht="31.5" customHeight="1" x14ac:dyDescent="0.25">
      <c r="D45" s="33"/>
    </row>
    <row r="46" spans="1:12" ht="31.5" customHeight="1" x14ac:dyDescent="0.25">
      <c r="D46" s="33"/>
    </row>
    <row r="47" spans="1:12" ht="31.5" customHeight="1" x14ac:dyDescent="0.25">
      <c r="D47" s="33"/>
    </row>
    <row r="48" spans="1:12" ht="31.5" customHeight="1" x14ac:dyDescent="0.25">
      <c r="D48" s="33"/>
    </row>
    <row r="49" spans="4:4" ht="31.5" customHeight="1" x14ac:dyDescent="0.25">
      <c r="D49" s="33"/>
    </row>
    <row r="50" spans="4:4" ht="31.5" customHeight="1" x14ac:dyDescent="0.25">
      <c r="D50" s="33"/>
    </row>
    <row r="51" spans="4:4" ht="31.5" customHeight="1" x14ac:dyDescent="0.25">
      <c r="D51" s="33"/>
    </row>
    <row r="52" spans="4:4" ht="31.5" customHeight="1" x14ac:dyDescent="0.25">
      <c r="D52" s="33"/>
    </row>
    <row r="53" spans="4:4" ht="31.5" customHeight="1" x14ac:dyDescent="0.25">
      <c r="D53" s="33"/>
    </row>
    <row r="54" spans="4:4" ht="31.5" customHeight="1" x14ac:dyDescent="0.25">
      <c r="D54" s="33"/>
    </row>
    <row r="55" spans="4:4" ht="31.5" customHeight="1" x14ac:dyDescent="0.25">
      <c r="D55" s="33"/>
    </row>
    <row r="56" spans="4:4" ht="31.5" customHeight="1" x14ac:dyDescent="0.25">
      <c r="D56" s="33"/>
    </row>
    <row r="57" spans="4:4" ht="31.5" customHeight="1" x14ac:dyDescent="0.25">
      <c r="D57" s="33"/>
    </row>
    <row r="58" spans="4:4" ht="31.5" customHeight="1" x14ac:dyDescent="0.25">
      <c r="D58" s="33"/>
    </row>
    <row r="59" spans="4:4" ht="31.5" customHeight="1" x14ac:dyDescent="0.25">
      <c r="D59" s="33"/>
    </row>
    <row r="60" spans="4:4" ht="46.9" customHeight="1" x14ac:dyDescent="0.25">
      <c r="D60" s="33"/>
    </row>
    <row r="61" spans="4:4" ht="46.9" customHeight="1" x14ac:dyDescent="0.25">
      <c r="D61" s="33"/>
    </row>
    <row r="62" spans="4:4" ht="46.9" customHeight="1" x14ac:dyDescent="0.25">
      <c r="D62" s="33"/>
    </row>
    <row r="63" spans="4:4" ht="46.9" customHeight="1" x14ac:dyDescent="0.25">
      <c r="D63" s="33"/>
    </row>
  </sheetData>
  <sortState xmlns:xlrd2="http://schemas.microsoft.com/office/spreadsheetml/2017/richdata2" ref="A14:R34">
    <sortCondition ref="B14:B34"/>
  </sortState>
  <mergeCells count="8">
    <mergeCell ref="B12:H12"/>
    <mergeCell ref="B1:E1"/>
    <mergeCell ref="B5:E5"/>
    <mergeCell ref="B9:F9"/>
    <mergeCell ref="O1:Q1"/>
    <mergeCell ref="O5:R5"/>
    <mergeCell ref="H1:L1"/>
    <mergeCell ref="H5:L5"/>
  </mergeCells>
  <conditionalFormatting sqref="L13">
    <cfRule type="cellIs" dxfId="12" priority="1" operator="greaterThan">
      <formula>0.08</formula>
    </cfRule>
  </conditionalFormatting>
  <pageMargins left="0.2" right="0.2" top="0.5" bottom="0.25" header="0.3" footer="0.3"/>
  <pageSetup orientation="landscape" r:id="rId1"/>
  <headerFooter>
    <oddHeader>&amp;C&amp;A</oddHeader>
  </headerFooter>
  <rowBreaks count="1" manualBreakCount="1">
    <brk id="11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CB0AF-430A-40BF-BA3E-B147BF679509}">
  <dimension ref="A1:Q59"/>
  <sheetViews>
    <sheetView topLeftCell="A12" workbookViewId="0">
      <selection activeCell="B402" sqref="B402"/>
    </sheetView>
  </sheetViews>
  <sheetFormatPr defaultColWidth="9.140625" defaultRowHeight="46.9" customHeight="1" x14ac:dyDescent="0.25"/>
  <cols>
    <col min="1" max="1" width="2.7109375" style="7" customWidth="1"/>
    <col min="2" max="2" width="18" style="7" customWidth="1"/>
    <col min="3" max="3" width="6.7109375" style="7" customWidth="1"/>
    <col min="4" max="4" width="8.85546875" style="7" customWidth="1"/>
    <col min="5" max="5" width="6.85546875" style="7" customWidth="1"/>
    <col min="6" max="6" width="8" style="7" customWidth="1"/>
    <col min="7" max="7" width="8.7109375" style="7" customWidth="1"/>
    <col min="8" max="8" width="6.42578125" style="7" customWidth="1"/>
    <col min="9" max="10" width="7.7109375" style="7" customWidth="1"/>
    <col min="11" max="11" width="9.28515625" style="7" customWidth="1"/>
    <col min="12" max="12" width="8.85546875" style="7" customWidth="1"/>
    <col min="13" max="13" width="7" style="7" customWidth="1"/>
    <col min="14" max="14" width="8.28515625" style="7" customWidth="1"/>
    <col min="15" max="16384" width="9.140625" style="7"/>
  </cols>
  <sheetData>
    <row r="1" spans="1:17" ht="23.45" customHeight="1" x14ac:dyDescent="0.3">
      <c r="B1" s="94" t="s">
        <v>2064</v>
      </c>
      <c r="C1" s="95"/>
      <c r="D1" s="95"/>
      <c r="E1" s="95"/>
      <c r="F1" s="95"/>
      <c r="H1" s="94" t="s">
        <v>23</v>
      </c>
      <c r="I1" s="95"/>
      <c r="J1" s="95"/>
      <c r="K1" s="95"/>
      <c r="L1" s="95"/>
      <c r="N1" s="99" t="s">
        <v>1783</v>
      </c>
      <c r="O1" s="99"/>
      <c r="P1" s="99"/>
      <c r="Q1" s="7" t="s">
        <v>65</v>
      </c>
    </row>
    <row r="2" spans="1:17" ht="66" customHeight="1" x14ac:dyDescent="0.25">
      <c r="B2" s="2" t="str">
        <f>Summary!Y1</f>
        <v>2025 Members as of 4/18/2025</v>
      </c>
      <c r="C2" s="1" t="s">
        <v>0</v>
      </c>
      <c r="D2" s="1" t="s">
        <v>149</v>
      </c>
      <c r="E2" s="10" t="s">
        <v>27</v>
      </c>
      <c r="F2" s="81" t="s">
        <v>2061</v>
      </c>
      <c r="H2" s="2" t="str">
        <f>B2</f>
        <v>2025 Members as of 4/18/2025</v>
      </c>
      <c r="I2" s="1" t="s">
        <v>0</v>
      </c>
      <c r="J2" s="1" t="s">
        <v>149</v>
      </c>
      <c r="K2" s="10" t="s">
        <v>27</v>
      </c>
      <c r="L2" s="81" t="s">
        <v>2061</v>
      </c>
      <c r="N2" s="16" t="s">
        <v>1781</v>
      </c>
      <c r="O2" s="16" t="s">
        <v>1780</v>
      </c>
      <c r="P2" s="16" t="s">
        <v>27</v>
      </c>
      <c r="Q2" s="81" t="s">
        <v>2061</v>
      </c>
    </row>
    <row r="3" spans="1:17" ht="19.149999999999999" customHeight="1" x14ac:dyDescent="0.25">
      <c r="B3" s="4">
        <f>SUMIFS('2025 Girls'!D:D,'2025 Girls'!$A:$A,$Q$1)</f>
        <v>57</v>
      </c>
      <c r="C3" s="4">
        <f>VLOOKUP($Q$1,'2025 Girls'!A:G,6,0)</f>
        <v>24</v>
      </c>
      <c r="D3" s="4">
        <v>123</v>
      </c>
      <c r="E3" s="4">
        <f>D3-B3</f>
        <v>66</v>
      </c>
      <c r="F3" s="8">
        <f>B3/D3</f>
        <v>0.46341463414634149</v>
      </c>
      <c r="H3" s="4">
        <f>SUMIFS('2025 Girls'!E:E,'2025 Girls'!$A:$A,$Q$1)</f>
        <v>97</v>
      </c>
      <c r="I3" s="4">
        <f>VLOOKUP($Q$1,'2025 Girls'!A:G,7,0)</f>
        <v>142</v>
      </c>
      <c r="J3" s="4">
        <v>53</v>
      </c>
      <c r="K3" s="4">
        <f>J3-H3</f>
        <v>-44</v>
      </c>
      <c r="L3" s="8">
        <f>H3/J3</f>
        <v>1.8301886792452831</v>
      </c>
      <c r="N3" s="21">
        <f>B3+H3</f>
        <v>154</v>
      </c>
      <c r="O3" s="21">
        <f>D3+J3</f>
        <v>176</v>
      </c>
      <c r="P3" s="21">
        <f>O3-N3</f>
        <v>22</v>
      </c>
      <c r="Q3" s="8">
        <f>N3/O3</f>
        <v>0.875</v>
      </c>
    </row>
    <row r="4" spans="1:17" ht="9.6" customHeight="1" x14ac:dyDescent="0.25"/>
    <row r="5" spans="1:17" ht="46.9" customHeight="1" x14ac:dyDescent="0.3">
      <c r="B5" s="94" t="s">
        <v>2062</v>
      </c>
      <c r="C5" s="95"/>
      <c r="D5" s="95"/>
      <c r="E5" s="95"/>
      <c r="F5" s="95"/>
      <c r="H5" s="94" t="s">
        <v>22</v>
      </c>
      <c r="I5" s="95"/>
      <c r="J5" s="95"/>
      <c r="K5" s="95"/>
      <c r="L5" s="95"/>
      <c r="M5" s="83"/>
      <c r="N5" s="99" t="s">
        <v>1784</v>
      </c>
      <c r="O5" s="99"/>
      <c r="P5" s="99"/>
      <c r="Q5" s="99"/>
    </row>
    <row r="6" spans="1:17" ht="64.900000000000006" customHeight="1" x14ac:dyDescent="0.25">
      <c r="B6" s="14" t="str">
        <f>B2</f>
        <v>2025 Members as of 4/18/2025</v>
      </c>
      <c r="C6" s="6" t="s">
        <v>0</v>
      </c>
      <c r="D6" s="6" t="s">
        <v>151</v>
      </c>
      <c r="E6" s="10" t="s">
        <v>27</v>
      </c>
      <c r="F6" s="81" t="s">
        <v>2061</v>
      </c>
      <c r="H6" s="15" t="str">
        <f>B2</f>
        <v>2025 Members as of 4/18/2025</v>
      </c>
      <c r="I6" s="6" t="s">
        <v>20</v>
      </c>
      <c r="J6" s="6" t="s">
        <v>150</v>
      </c>
      <c r="K6" s="10" t="s">
        <v>27</v>
      </c>
      <c r="L6" s="81" t="s">
        <v>2061</v>
      </c>
      <c r="N6" s="16" t="s">
        <v>1781</v>
      </c>
      <c r="O6" s="16" t="s">
        <v>1782</v>
      </c>
      <c r="P6" s="16" t="s">
        <v>27</v>
      </c>
      <c r="Q6" s="81" t="s">
        <v>2061</v>
      </c>
    </row>
    <row r="7" spans="1:17" ht="24.6" customHeight="1" x14ac:dyDescent="0.25">
      <c r="B7" s="4">
        <f>SUMIFS('2025 Adults'!D:D,'2025 Adults'!$A:$A,$Q$1)</f>
        <v>17</v>
      </c>
      <c r="C7" s="21">
        <f>VLOOKUP($Q$1,'2025 Adults'!A:G,6,0)</f>
        <v>9</v>
      </c>
      <c r="D7" s="21">
        <v>56</v>
      </c>
      <c r="E7" s="4">
        <f>D7-B7</f>
        <v>39</v>
      </c>
      <c r="F7" s="8">
        <f>B7/D7</f>
        <v>0.30357142857142855</v>
      </c>
      <c r="H7" s="4">
        <f>SUMIFS('2025 Adults'!E:E,'2025 Adults'!$A:$A,$Q$1)</f>
        <v>126</v>
      </c>
      <c r="I7" s="21">
        <f>VLOOKUP($Q$1,'2025 Adults'!A:G,7,0)</f>
        <v>135</v>
      </c>
      <c r="J7" s="21">
        <v>101</v>
      </c>
      <c r="K7" s="4">
        <f>J7-H7</f>
        <v>-25</v>
      </c>
      <c r="L7" s="8">
        <f>H7/J7</f>
        <v>1.2475247524752475</v>
      </c>
      <c r="N7" s="21">
        <f>B7+H7</f>
        <v>143</v>
      </c>
      <c r="O7" s="21">
        <f>D7+J7</f>
        <v>157</v>
      </c>
      <c r="P7" s="21">
        <f>O7-N7</f>
        <v>14</v>
      </c>
      <c r="Q7" s="8">
        <f>N7/O7</f>
        <v>0.91082802547770703</v>
      </c>
    </row>
    <row r="8" spans="1:17" ht="13.15" customHeight="1" x14ac:dyDescent="0.25"/>
    <row r="9" spans="1:17" ht="46.9" customHeight="1" x14ac:dyDescent="0.3">
      <c r="B9" s="98" t="s">
        <v>28</v>
      </c>
      <c r="C9" s="93"/>
      <c r="D9" s="93"/>
      <c r="E9" s="93"/>
      <c r="F9" s="93"/>
    </row>
    <row r="10" spans="1:17" ht="60" customHeight="1" x14ac:dyDescent="0.25">
      <c r="B10" s="9" t="s">
        <v>21</v>
      </c>
      <c r="C10" s="3" t="s">
        <v>29</v>
      </c>
      <c r="D10" s="10" t="s">
        <v>27</v>
      </c>
      <c r="E10" s="81" t="s">
        <v>2061</v>
      </c>
    </row>
    <row r="11" spans="1:17" ht="18" customHeight="1" x14ac:dyDescent="0.25">
      <c r="B11" s="4">
        <f>COUNTIF('2025 New Troops'!A:A,Q1)</f>
        <v>0</v>
      </c>
      <c r="C11" s="5">
        <v>19</v>
      </c>
      <c r="D11" s="24">
        <f>C11-B11</f>
        <v>19</v>
      </c>
      <c r="E11" s="8">
        <f>B11/C11</f>
        <v>0</v>
      </c>
    </row>
    <row r="12" spans="1:17" ht="46.9" customHeight="1" x14ac:dyDescent="0.35">
      <c r="B12" s="97" t="s">
        <v>25</v>
      </c>
      <c r="C12" s="97"/>
      <c r="D12" s="97"/>
      <c r="E12" s="97"/>
      <c r="F12" s="97"/>
      <c r="G12" s="97"/>
      <c r="H12" s="97"/>
    </row>
    <row r="13" spans="1:17" ht="46.9" customHeight="1" x14ac:dyDescent="0.25">
      <c r="A13" s="24" t="s">
        <v>152</v>
      </c>
      <c r="B13" s="49" t="s">
        <v>2</v>
      </c>
      <c r="C13" s="49" t="s">
        <v>3</v>
      </c>
      <c r="D13" s="50" t="s">
        <v>4</v>
      </c>
      <c r="E13" s="51" t="s">
        <v>5</v>
      </c>
      <c r="F13" s="51" t="s">
        <v>6</v>
      </c>
      <c r="G13" s="52" t="s">
        <v>7</v>
      </c>
      <c r="H13" s="52" t="s">
        <v>1824</v>
      </c>
      <c r="I13" s="52" t="s">
        <v>8</v>
      </c>
      <c r="J13" s="70" t="str">
        <f>Summary!Y1</f>
        <v>2025 Members as of 4/18/2025</v>
      </c>
      <c r="K13" s="53" t="s">
        <v>9</v>
      </c>
      <c r="L13" s="54" t="s">
        <v>10</v>
      </c>
    </row>
    <row r="14" spans="1:17" ht="25.5" customHeight="1" x14ac:dyDescent="0.25">
      <c r="A14" s="4" t="s">
        <v>776</v>
      </c>
      <c r="B14" s="59" t="s">
        <v>777</v>
      </c>
      <c r="C14" s="60" t="s">
        <v>13</v>
      </c>
      <c r="D14" s="61" t="s">
        <v>1798</v>
      </c>
      <c r="E14" s="60">
        <v>79109</v>
      </c>
      <c r="F14" s="60" t="s">
        <v>2981</v>
      </c>
      <c r="G14" s="62" t="s">
        <v>2695</v>
      </c>
      <c r="H14" s="62" t="s">
        <v>2697</v>
      </c>
      <c r="I14" s="63">
        <v>210</v>
      </c>
      <c r="J14" s="22">
        <f>IFERROR(VLOOKUP(A14,'GS by School'!A:D,3,0),0)</f>
        <v>5</v>
      </c>
      <c r="K14" s="4">
        <f>I14-J14</f>
        <v>205</v>
      </c>
      <c r="L14" s="39">
        <f>IFERROR(I14/#REF!,0)</f>
        <v>0</v>
      </c>
    </row>
    <row r="15" spans="1:17" ht="25.5" customHeight="1" x14ac:dyDescent="0.25">
      <c r="A15" s="38" t="s">
        <v>944</v>
      </c>
      <c r="B15" s="58" t="s">
        <v>945</v>
      </c>
      <c r="C15" s="55" t="s">
        <v>13</v>
      </c>
      <c r="D15" s="48" t="s">
        <v>1798</v>
      </c>
      <c r="E15" s="48">
        <v>79106</v>
      </c>
      <c r="F15" s="48" t="s">
        <v>2992</v>
      </c>
      <c r="G15" s="48" t="s">
        <v>2695</v>
      </c>
      <c r="H15" s="55" t="s">
        <v>2696</v>
      </c>
      <c r="I15" s="4">
        <v>276</v>
      </c>
      <c r="J15" s="22">
        <f>IFERROR(VLOOKUP(A15,'GS by School'!A:D,3,0),0)</f>
        <v>10</v>
      </c>
      <c r="K15" s="4">
        <f t="shared" ref="K15:K58" si="0">I15-J15</f>
        <v>266</v>
      </c>
      <c r="L15" s="8">
        <f>IFERROR(I15/#REF!,0)</f>
        <v>0</v>
      </c>
    </row>
    <row r="16" spans="1:17" ht="25.5" customHeight="1" x14ac:dyDescent="0.25">
      <c r="A16" s="38" t="s">
        <v>1124</v>
      </c>
      <c r="B16" s="58" t="s">
        <v>2343</v>
      </c>
      <c r="C16" s="55" t="s">
        <v>13</v>
      </c>
      <c r="D16" s="48" t="s">
        <v>1798</v>
      </c>
      <c r="E16" s="48">
        <v>79106</v>
      </c>
      <c r="F16" s="48" t="s">
        <v>2992</v>
      </c>
      <c r="G16" s="48" t="s">
        <v>2695</v>
      </c>
      <c r="H16" s="55" t="s">
        <v>2696</v>
      </c>
      <c r="I16" s="4">
        <v>185</v>
      </c>
      <c r="J16" s="22">
        <f>IFERROR(VLOOKUP(A16,'GS by School'!A:D,3,0),0)</f>
        <v>5</v>
      </c>
      <c r="K16" s="4">
        <f t="shared" si="0"/>
        <v>180</v>
      </c>
      <c r="L16" s="8">
        <f>IFERROR(I16/#REF!,0)</f>
        <v>0</v>
      </c>
    </row>
    <row r="17" spans="1:12" ht="25.5" customHeight="1" x14ac:dyDescent="0.25">
      <c r="A17" s="38" t="s">
        <v>675</v>
      </c>
      <c r="B17" s="58" t="s">
        <v>676</v>
      </c>
      <c r="C17" s="55" t="s">
        <v>13</v>
      </c>
      <c r="D17" s="48" t="s">
        <v>1798</v>
      </c>
      <c r="E17" s="48">
        <v>79102</v>
      </c>
      <c r="F17" s="48" t="s">
        <v>2992</v>
      </c>
      <c r="G17" s="48" t="s">
        <v>2695</v>
      </c>
      <c r="H17" s="55" t="s">
        <v>2696</v>
      </c>
      <c r="I17" s="4">
        <v>198</v>
      </c>
      <c r="J17" s="22">
        <f>IFERROR(VLOOKUP(A17,'GS by School'!A:D,3,0),0)</f>
        <v>5</v>
      </c>
      <c r="K17" s="4">
        <f t="shared" si="0"/>
        <v>193</v>
      </c>
      <c r="L17" s="8">
        <f>IFERROR(I17/#REF!,0)</f>
        <v>0</v>
      </c>
    </row>
    <row r="18" spans="1:12" ht="38.25" customHeight="1" x14ac:dyDescent="0.25">
      <c r="A18" s="38" t="s">
        <v>506</v>
      </c>
      <c r="B18" s="58" t="s">
        <v>3024</v>
      </c>
      <c r="C18" s="55" t="s">
        <v>13</v>
      </c>
      <c r="D18" s="48" t="s">
        <v>3025</v>
      </c>
      <c r="E18" s="48">
        <v>79226</v>
      </c>
      <c r="F18" s="48" t="s">
        <v>3026</v>
      </c>
      <c r="G18" s="48" t="s">
        <v>2695</v>
      </c>
      <c r="H18" s="55" t="s">
        <v>2696</v>
      </c>
      <c r="I18" s="4">
        <v>103</v>
      </c>
      <c r="J18" s="22">
        <f>IFERROR(VLOOKUP(A18,'GS by School'!A:D,3,0),0)</f>
        <v>0</v>
      </c>
      <c r="K18" s="4">
        <f t="shared" si="0"/>
        <v>103</v>
      </c>
      <c r="L18" s="8">
        <f>IFERROR(I18/#REF!,0)</f>
        <v>0</v>
      </c>
    </row>
    <row r="19" spans="1:12" ht="25.5" customHeight="1" x14ac:dyDescent="0.25">
      <c r="A19" s="38" t="s">
        <v>1497</v>
      </c>
      <c r="B19" s="58" t="s">
        <v>1967</v>
      </c>
      <c r="C19" s="55" t="s">
        <v>13</v>
      </c>
      <c r="D19" s="48" t="s">
        <v>3027</v>
      </c>
      <c r="E19" s="48">
        <v>79019</v>
      </c>
      <c r="F19" s="48" t="s">
        <v>3028</v>
      </c>
      <c r="G19" s="48" t="s">
        <v>2695</v>
      </c>
      <c r="H19" s="55" t="s">
        <v>2710</v>
      </c>
      <c r="I19" s="4">
        <v>156</v>
      </c>
      <c r="J19" s="22">
        <f>IFERROR(VLOOKUP(A19,'GS by School'!A:D,3,0),0)</f>
        <v>0</v>
      </c>
      <c r="K19" s="4">
        <f t="shared" si="0"/>
        <v>156</v>
      </c>
      <c r="L19" s="8">
        <f>IFERROR(I19/#REF!,0)</f>
        <v>0</v>
      </c>
    </row>
    <row r="20" spans="1:12" ht="25.5" customHeight="1" x14ac:dyDescent="0.25">
      <c r="A20" s="38" t="s">
        <v>1425</v>
      </c>
      <c r="B20" s="58" t="s">
        <v>1426</v>
      </c>
      <c r="C20" s="55" t="s">
        <v>13</v>
      </c>
      <c r="D20" s="48" t="s">
        <v>1798</v>
      </c>
      <c r="E20" s="48">
        <v>79109</v>
      </c>
      <c r="F20" s="48" t="s">
        <v>2992</v>
      </c>
      <c r="G20" s="48" t="s">
        <v>2695</v>
      </c>
      <c r="H20" s="55" t="s">
        <v>2696</v>
      </c>
      <c r="I20" s="4">
        <v>209</v>
      </c>
      <c r="J20" s="22">
        <f>IFERROR(VLOOKUP(A20,'GS by School'!A:D,3,0),0)</f>
        <v>3</v>
      </c>
      <c r="K20" s="4">
        <f t="shared" si="0"/>
        <v>206</v>
      </c>
      <c r="L20" s="8">
        <f>IFERROR(I20/#REF!,0)</f>
        <v>0</v>
      </c>
    </row>
    <row r="21" spans="1:12" ht="25.5" customHeight="1" x14ac:dyDescent="0.25">
      <c r="A21" s="38" t="s">
        <v>886</v>
      </c>
      <c r="B21" s="58" t="s">
        <v>3029</v>
      </c>
      <c r="C21" s="55" t="s">
        <v>13</v>
      </c>
      <c r="D21" s="48" t="s">
        <v>1798</v>
      </c>
      <c r="E21" s="48">
        <v>79107</v>
      </c>
      <c r="F21" s="48" t="s">
        <v>2992</v>
      </c>
      <c r="G21" s="48" t="s">
        <v>2695</v>
      </c>
      <c r="H21" s="55" t="s">
        <v>2696</v>
      </c>
      <c r="I21" s="4">
        <v>303</v>
      </c>
      <c r="J21" s="22">
        <f>IFERROR(VLOOKUP(A21,'GS by School'!A:D,3,0),0)</f>
        <v>0</v>
      </c>
      <c r="K21" s="4">
        <f t="shared" si="0"/>
        <v>303</v>
      </c>
      <c r="L21" s="8">
        <f>IFERROR(I21/#REF!,0)</f>
        <v>0</v>
      </c>
    </row>
    <row r="22" spans="1:12" ht="25.5" customHeight="1" x14ac:dyDescent="0.25">
      <c r="A22" s="38" t="s">
        <v>977</v>
      </c>
      <c r="B22" s="58" t="s">
        <v>3030</v>
      </c>
      <c r="C22" s="55" t="s">
        <v>13</v>
      </c>
      <c r="D22" s="48" t="s">
        <v>1798</v>
      </c>
      <c r="E22" s="48">
        <v>79107</v>
      </c>
      <c r="F22" s="48" t="s">
        <v>2992</v>
      </c>
      <c r="G22" s="48" t="s">
        <v>2695</v>
      </c>
      <c r="H22" s="55" t="s">
        <v>2696</v>
      </c>
      <c r="I22" s="4">
        <v>229</v>
      </c>
      <c r="J22" s="22">
        <f>IFERROR(VLOOKUP(A22,'GS by School'!A:D,3,0),0)</f>
        <v>0</v>
      </c>
      <c r="K22" s="4">
        <f t="shared" si="0"/>
        <v>229</v>
      </c>
      <c r="L22" s="8">
        <f>IFERROR(I22/#REF!,0)</f>
        <v>0</v>
      </c>
    </row>
    <row r="23" spans="1:12" ht="25.5" customHeight="1" x14ac:dyDescent="0.25">
      <c r="A23" s="38" t="s">
        <v>875</v>
      </c>
      <c r="B23" s="58" t="s">
        <v>2323</v>
      </c>
      <c r="C23" s="55" t="s">
        <v>13</v>
      </c>
      <c r="D23" s="48" t="s">
        <v>1798</v>
      </c>
      <c r="E23" s="48">
        <v>79107</v>
      </c>
      <c r="F23" s="48" t="s">
        <v>2992</v>
      </c>
      <c r="G23" s="48" t="s">
        <v>2695</v>
      </c>
      <c r="H23" s="55" t="s">
        <v>2696</v>
      </c>
      <c r="I23" s="4">
        <v>246</v>
      </c>
      <c r="J23" s="22">
        <f>IFERROR(VLOOKUP(A23,'GS by School'!A:D,3,0),0)</f>
        <v>2</v>
      </c>
      <c r="K23" s="4">
        <f t="shared" si="0"/>
        <v>244</v>
      </c>
      <c r="L23" s="8">
        <f>IFERROR(I23/#REF!,0)</f>
        <v>0</v>
      </c>
    </row>
    <row r="24" spans="1:12" ht="25.5" customHeight="1" x14ac:dyDescent="0.25">
      <c r="A24" s="38" t="s">
        <v>588</v>
      </c>
      <c r="B24" s="58" t="s">
        <v>589</v>
      </c>
      <c r="C24" s="55" t="s">
        <v>13</v>
      </c>
      <c r="D24" s="48" t="s">
        <v>1798</v>
      </c>
      <c r="E24" s="48">
        <v>79110</v>
      </c>
      <c r="F24" s="48" t="s">
        <v>2981</v>
      </c>
      <c r="G24" s="48" t="s">
        <v>2698</v>
      </c>
      <c r="H24" s="55" t="s">
        <v>2697</v>
      </c>
      <c r="I24" s="4">
        <v>182</v>
      </c>
      <c r="J24" s="22">
        <f>IFERROR(VLOOKUP(A24,'GS by School'!A:D,3,0),0)</f>
        <v>17</v>
      </c>
      <c r="K24" s="4">
        <f t="shared" si="0"/>
        <v>165</v>
      </c>
      <c r="L24" s="8">
        <f>IFERROR(I24/#REF!,0)</f>
        <v>0</v>
      </c>
    </row>
    <row r="25" spans="1:12" ht="25.5" customHeight="1" x14ac:dyDescent="0.25">
      <c r="A25" s="38" t="s">
        <v>182</v>
      </c>
      <c r="B25" s="58" t="s">
        <v>2310</v>
      </c>
      <c r="C25" s="55" t="s">
        <v>13</v>
      </c>
      <c r="D25" s="48" t="s">
        <v>1798</v>
      </c>
      <c r="E25" s="48">
        <v>79107</v>
      </c>
      <c r="F25" s="48" t="s">
        <v>2992</v>
      </c>
      <c r="G25" s="48" t="s">
        <v>2695</v>
      </c>
      <c r="H25" s="55" t="s">
        <v>2709</v>
      </c>
      <c r="I25" s="4">
        <v>169</v>
      </c>
      <c r="J25" s="22">
        <f>IFERROR(VLOOKUP(A25,'GS by School'!A:D,3,0),0)</f>
        <v>3</v>
      </c>
      <c r="K25" s="4">
        <f t="shared" si="0"/>
        <v>166</v>
      </c>
      <c r="L25" s="8">
        <f>IFERROR(I25/#REF!,0)</f>
        <v>0</v>
      </c>
    </row>
    <row r="26" spans="1:12" ht="25.5" customHeight="1" x14ac:dyDescent="0.25">
      <c r="A26" s="38" t="s">
        <v>183</v>
      </c>
      <c r="B26" s="58" t="s">
        <v>184</v>
      </c>
      <c r="C26" s="55" t="s">
        <v>13</v>
      </c>
      <c r="D26" s="48" t="s">
        <v>3000</v>
      </c>
      <c r="E26" s="48">
        <v>79107</v>
      </c>
      <c r="F26" s="48" t="s">
        <v>2992</v>
      </c>
      <c r="G26" s="48" t="s">
        <v>2767</v>
      </c>
      <c r="H26" s="55" t="s">
        <v>2696</v>
      </c>
      <c r="I26" s="4">
        <v>170</v>
      </c>
      <c r="J26" s="22">
        <f>IFERROR(VLOOKUP(A26,'GS by School'!A:D,3,0),0)</f>
        <v>2</v>
      </c>
      <c r="K26" s="4">
        <f t="shared" si="0"/>
        <v>168</v>
      </c>
      <c r="L26" s="8">
        <f>IFERROR(I26/#REF!,0)</f>
        <v>0</v>
      </c>
    </row>
    <row r="27" spans="1:12" ht="25.5" customHeight="1" x14ac:dyDescent="0.25">
      <c r="A27" s="4" t="s">
        <v>797</v>
      </c>
      <c r="B27" s="35" t="s">
        <v>3031</v>
      </c>
      <c r="C27" s="56" t="s">
        <v>13</v>
      </c>
      <c r="D27" s="56" t="s">
        <v>1798</v>
      </c>
      <c r="E27" s="56">
        <v>79103</v>
      </c>
      <c r="F27" s="56" t="s">
        <v>2992</v>
      </c>
      <c r="G27" s="56" t="s">
        <v>2695</v>
      </c>
      <c r="H27" s="56" t="s">
        <v>2696</v>
      </c>
      <c r="I27" s="4">
        <v>214</v>
      </c>
      <c r="J27" s="22">
        <f>IFERROR(VLOOKUP(A27,'GS by School'!A:D,3,0),0)</f>
        <v>0</v>
      </c>
      <c r="K27" s="4">
        <f t="shared" si="0"/>
        <v>214</v>
      </c>
      <c r="L27" s="8">
        <f>IFERROR(I27/#REF!,0)</f>
        <v>0</v>
      </c>
    </row>
    <row r="28" spans="1:12" ht="25.5" customHeight="1" x14ac:dyDescent="0.25">
      <c r="A28" s="4" t="s">
        <v>561</v>
      </c>
      <c r="B28" s="35" t="s">
        <v>2276</v>
      </c>
      <c r="C28" s="56" t="s">
        <v>13</v>
      </c>
      <c r="D28" s="56" t="s">
        <v>1968</v>
      </c>
      <c r="E28" s="56">
        <v>79039</v>
      </c>
      <c r="F28" s="56" t="s">
        <v>3032</v>
      </c>
      <c r="G28" s="56" t="s">
        <v>2695</v>
      </c>
      <c r="H28" s="56" t="s">
        <v>2711</v>
      </c>
      <c r="I28" s="4">
        <v>23</v>
      </c>
      <c r="J28" s="22">
        <f>IFERROR(VLOOKUP(A28,'GS by School'!A:D,3,0),0)</f>
        <v>2</v>
      </c>
      <c r="K28" s="4">
        <f t="shared" si="0"/>
        <v>21</v>
      </c>
      <c r="L28" s="8">
        <f>IFERROR(I28/#REF!,0)</f>
        <v>0</v>
      </c>
    </row>
    <row r="29" spans="1:12" ht="25.5" customHeight="1" x14ac:dyDescent="0.25">
      <c r="A29" s="4" t="s">
        <v>456</v>
      </c>
      <c r="B29" s="35" t="s">
        <v>457</v>
      </c>
      <c r="C29" s="56" t="s">
        <v>13</v>
      </c>
      <c r="D29" s="56" t="s">
        <v>3033</v>
      </c>
      <c r="E29" s="56">
        <v>79039</v>
      </c>
      <c r="F29" s="56" t="s">
        <v>3034</v>
      </c>
      <c r="G29" s="56" t="s">
        <v>2695</v>
      </c>
      <c r="H29" s="56" t="s">
        <v>2710</v>
      </c>
      <c r="I29" s="4">
        <v>75</v>
      </c>
      <c r="J29" s="22">
        <f>IFERROR(VLOOKUP(A29,'GS by School'!A:D,3,0),0)</f>
        <v>0</v>
      </c>
      <c r="K29" s="4">
        <f t="shared" si="0"/>
        <v>75</v>
      </c>
      <c r="L29" s="8">
        <f>IFERROR(I29/#REF!,0)</f>
        <v>0</v>
      </c>
    </row>
    <row r="30" spans="1:12" ht="25.5" customHeight="1" x14ac:dyDescent="0.25">
      <c r="A30" s="4" t="s">
        <v>2100</v>
      </c>
      <c r="B30" s="35" t="s">
        <v>2101</v>
      </c>
      <c r="C30" s="56" t="s">
        <v>13</v>
      </c>
      <c r="D30" s="56" t="s">
        <v>1798</v>
      </c>
      <c r="E30" s="56">
        <v>79107</v>
      </c>
      <c r="F30" s="56" t="s">
        <v>2992</v>
      </c>
      <c r="G30" s="56" t="s">
        <v>2695</v>
      </c>
      <c r="H30" s="56" t="s">
        <v>2696</v>
      </c>
      <c r="I30" s="4">
        <v>155</v>
      </c>
      <c r="J30" s="22">
        <f>IFERROR(VLOOKUP(A30,'GS by School'!A:D,3,0),0)</f>
        <v>1</v>
      </c>
      <c r="K30" s="4">
        <f t="shared" si="0"/>
        <v>154</v>
      </c>
      <c r="L30" s="8">
        <f>IFERROR(I30/#REF!,0)</f>
        <v>0</v>
      </c>
    </row>
    <row r="31" spans="1:12" ht="25.5" customHeight="1" x14ac:dyDescent="0.25">
      <c r="A31" s="4" t="s">
        <v>1055</v>
      </c>
      <c r="B31" s="35" t="s">
        <v>1056</v>
      </c>
      <c r="C31" s="56" t="s">
        <v>13</v>
      </c>
      <c r="D31" s="56" t="s">
        <v>3035</v>
      </c>
      <c r="E31" s="56">
        <v>79237</v>
      </c>
      <c r="F31" s="56" t="s">
        <v>3036</v>
      </c>
      <c r="G31" s="56" t="s">
        <v>2695</v>
      </c>
      <c r="H31" s="56" t="s">
        <v>2710</v>
      </c>
      <c r="I31" s="4">
        <v>54</v>
      </c>
      <c r="J31" s="22">
        <f>IFERROR(VLOOKUP(A31,'GS by School'!A:D,3,0),0)</f>
        <v>0</v>
      </c>
      <c r="K31" s="4">
        <f t="shared" si="0"/>
        <v>54</v>
      </c>
      <c r="L31" s="8">
        <f>IFERROR(I31/#REF!,0)</f>
        <v>0</v>
      </c>
    </row>
    <row r="32" spans="1:12" ht="36" customHeight="1" x14ac:dyDescent="0.25">
      <c r="A32" s="4" t="s">
        <v>822</v>
      </c>
      <c r="B32" s="35" t="s">
        <v>821</v>
      </c>
      <c r="C32" s="56" t="s">
        <v>13</v>
      </c>
      <c r="D32" s="56" t="s">
        <v>1798</v>
      </c>
      <c r="E32" s="56">
        <v>79108</v>
      </c>
      <c r="F32" s="56" t="s">
        <v>3037</v>
      </c>
      <c r="G32" s="56" t="s">
        <v>2695</v>
      </c>
      <c r="H32" s="56" t="s">
        <v>2696</v>
      </c>
      <c r="I32" s="4">
        <v>183</v>
      </c>
      <c r="J32" s="22">
        <f>IFERROR(VLOOKUP(A32,'GS by School'!A:D,3,0),0)</f>
        <v>5</v>
      </c>
      <c r="K32" s="4">
        <f t="shared" si="0"/>
        <v>178</v>
      </c>
      <c r="L32" s="8">
        <f>IFERROR(I32/#REF!,0)</f>
        <v>0</v>
      </c>
    </row>
    <row r="33" spans="1:12" ht="25.5" customHeight="1" x14ac:dyDescent="0.25">
      <c r="A33" s="4" t="s">
        <v>428</v>
      </c>
      <c r="B33" s="35" t="s">
        <v>3038</v>
      </c>
      <c r="C33" s="56" t="s">
        <v>13</v>
      </c>
      <c r="D33" s="56" t="s">
        <v>3000</v>
      </c>
      <c r="E33" s="56">
        <v>79104</v>
      </c>
      <c r="F33" s="56" t="s">
        <v>2992</v>
      </c>
      <c r="G33" s="56" t="s">
        <v>2695</v>
      </c>
      <c r="H33" s="56" t="s">
        <v>2696</v>
      </c>
      <c r="I33" s="4">
        <v>260</v>
      </c>
      <c r="J33" s="22">
        <f>IFERROR(VLOOKUP(A33,'GS by School'!A:D,3,0),0)</f>
        <v>0</v>
      </c>
      <c r="K33" s="4">
        <f t="shared" si="0"/>
        <v>260</v>
      </c>
      <c r="L33" s="8">
        <f>IFERROR(I33/#REF!,0)</f>
        <v>0</v>
      </c>
    </row>
    <row r="34" spans="1:12" ht="25.5" customHeight="1" x14ac:dyDescent="0.25">
      <c r="A34" s="4" t="s">
        <v>1179</v>
      </c>
      <c r="B34" s="35" t="s">
        <v>1178</v>
      </c>
      <c r="C34" s="56" t="s">
        <v>13</v>
      </c>
      <c r="D34" s="56" t="s">
        <v>1798</v>
      </c>
      <c r="E34" s="56">
        <v>79110</v>
      </c>
      <c r="F34" s="56" t="s">
        <v>2992</v>
      </c>
      <c r="G34" s="56" t="s">
        <v>2695</v>
      </c>
      <c r="H34" s="56" t="s">
        <v>2696</v>
      </c>
      <c r="I34" s="4">
        <v>139</v>
      </c>
      <c r="J34" s="22">
        <f>IFERROR(VLOOKUP(A34,'GS by School'!A:D,3,0),0)</f>
        <v>1</v>
      </c>
      <c r="K34" s="4">
        <f t="shared" si="0"/>
        <v>138</v>
      </c>
      <c r="L34" s="8">
        <f>IFERROR(I34/#REF!,0)</f>
        <v>0</v>
      </c>
    </row>
    <row r="35" spans="1:12" ht="25.5" customHeight="1" x14ac:dyDescent="0.25">
      <c r="A35" s="4" t="s">
        <v>1348</v>
      </c>
      <c r="B35" s="35" t="s">
        <v>3039</v>
      </c>
      <c r="C35" s="56" t="s">
        <v>13</v>
      </c>
      <c r="D35" s="56" t="s">
        <v>1798</v>
      </c>
      <c r="E35" s="56">
        <v>79110</v>
      </c>
      <c r="F35" s="56" t="s">
        <v>2992</v>
      </c>
      <c r="G35" s="56" t="s">
        <v>2695</v>
      </c>
      <c r="H35" s="56" t="s">
        <v>2696</v>
      </c>
      <c r="I35" s="4">
        <v>131</v>
      </c>
      <c r="J35" s="22">
        <f>IFERROR(VLOOKUP(A35,'GS by School'!A:D,3,0),0)</f>
        <v>0</v>
      </c>
      <c r="K35" s="4">
        <f t="shared" si="0"/>
        <v>131</v>
      </c>
      <c r="L35" s="8">
        <f>IFERROR(I35/#REF!,0)</f>
        <v>0</v>
      </c>
    </row>
    <row r="36" spans="1:12" ht="25.5" customHeight="1" x14ac:dyDescent="0.25">
      <c r="A36" s="4" t="s">
        <v>1183</v>
      </c>
      <c r="B36" s="35" t="s">
        <v>1184</v>
      </c>
      <c r="C36" s="56" t="s">
        <v>13</v>
      </c>
      <c r="D36" s="56" t="s">
        <v>1798</v>
      </c>
      <c r="E36" s="56">
        <v>79103</v>
      </c>
      <c r="F36" s="56" t="s">
        <v>2992</v>
      </c>
      <c r="G36" s="56" t="s">
        <v>2695</v>
      </c>
      <c r="H36" s="56" t="s">
        <v>2696</v>
      </c>
      <c r="I36" s="4">
        <v>169</v>
      </c>
      <c r="J36" s="22">
        <f>IFERROR(VLOOKUP(A36,'GS by School'!A:D,3,0),0)</f>
        <v>1</v>
      </c>
      <c r="K36" s="4">
        <f t="shared" si="0"/>
        <v>168</v>
      </c>
      <c r="L36" s="8">
        <f>IFERROR(I36/#REF!,0)</f>
        <v>0</v>
      </c>
    </row>
    <row r="37" spans="1:12" ht="25.5" customHeight="1" x14ac:dyDescent="0.25">
      <c r="A37" s="4" t="s">
        <v>564</v>
      </c>
      <c r="B37" s="35" t="s">
        <v>3040</v>
      </c>
      <c r="C37" s="56" t="s">
        <v>13</v>
      </c>
      <c r="D37" s="56" t="s">
        <v>1798</v>
      </c>
      <c r="E37" s="56">
        <v>79107</v>
      </c>
      <c r="F37" s="56" t="s">
        <v>2992</v>
      </c>
      <c r="G37" s="56" t="s">
        <v>2695</v>
      </c>
      <c r="H37" s="56" t="s">
        <v>2696</v>
      </c>
      <c r="I37" s="4">
        <v>189</v>
      </c>
      <c r="J37" s="22">
        <f>IFERROR(VLOOKUP(A37,'GS by School'!A:D,3,0),0)</f>
        <v>0</v>
      </c>
      <c r="K37" s="4">
        <f t="shared" si="0"/>
        <v>189</v>
      </c>
      <c r="L37" s="8">
        <f>IFERROR(I37/#REF!,0)</f>
        <v>0</v>
      </c>
    </row>
    <row r="38" spans="1:12" ht="25.5" customHeight="1" x14ac:dyDescent="0.25">
      <c r="A38" s="4" t="s">
        <v>1535</v>
      </c>
      <c r="B38" s="35" t="s">
        <v>1536</v>
      </c>
      <c r="C38" s="56" t="s">
        <v>13</v>
      </c>
      <c r="D38" s="56" t="s">
        <v>1798</v>
      </c>
      <c r="E38" s="56">
        <v>79103</v>
      </c>
      <c r="F38" s="56" t="s">
        <v>2992</v>
      </c>
      <c r="G38" s="56" t="s">
        <v>2695</v>
      </c>
      <c r="H38" s="56" t="s">
        <v>2696</v>
      </c>
      <c r="I38" s="4">
        <v>161</v>
      </c>
      <c r="J38" s="22">
        <f>IFERROR(VLOOKUP(A38,'GS by School'!A:D,3,0),0)</f>
        <v>4</v>
      </c>
      <c r="K38" s="4">
        <f t="shared" si="0"/>
        <v>157</v>
      </c>
      <c r="L38" s="8">
        <f>IFERROR(I38/#REF!,0)</f>
        <v>0</v>
      </c>
    </row>
    <row r="39" spans="1:12" ht="25.5" customHeight="1" x14ac:dyDescent="0.25">
      <c r="A39" s="4" t="s">
        <v>732</v>
      </c>
      <c r="B39" s="35" t="s">
        <v>733</v>
      </c>
      <c r="C39" s="56" t="s">
        <v>13</v>
      </c>
      <c r="D39" s="56" t="s">
        <v>1798</v>
      </c>
      <c r="E39" s="56">
        <v>79106</v>
      </c>
      <c r="F39" s="56" t="s">
        <v>2992</v>
      </c>
      <c r="G39" s="56" t="s">
        <v>2695</v>
      </c>
      <c r="H39" s="56" t="s">
        <v>2696</v>
      </c>
      <c r="I39" s="4">
        <v>208</v>
      </c>
      <c r="J39" s="22">
        <f>IFERROR(VLOOKUP(A39,'GS by School'!A:D,3,0),0)</f>
        <v>8</v>
      </c>
      <c r="K39" s="4">
        <f t="shared" si="0"/>
        <v>200</v>
      </c>
      <c r="L39" s="8">
        <f>IFERROR(I39/#REF!,0)</f>
        <v>0</v>
      </c>
    </row>
    <row r="40" spans="1:12" ht="33.75" customHeight="1" x14ac:dyDescent="0.25">
      <c r="A40" s="4" t="s">
        <v>1458</v>
      </c>
      <c r="B40" s="35" t="s">
        <v>2189</v>
      </c>
      <c r="C40" s="56" t="s">
        <v>13</v>
      </c>
      <c r="D40" s="56" t="s">
        <v>1969</v>
      </c>
      <c r="E40" s="56">
        <v>79068</v>
      </c>
      <c r="F40" s="56" t="s">
        <v>3041</v>
      </c>
      <c r="G40" s="56" t="s">
        <v>2695</v>
      </c>
      <c r="H40" s="56" t="s">
        <v>2696</v>
      </c>
      <c r="I40" s="4">
        <v>149</v>
      </c>
      <c r="J40" s="22">
        <f>IFERROR(VLOOKUP(A40,'GS by School'!A:D,3,0),0)</f>
        <v>12</v>
      </c>
      <c r="K40" s="4">
        <f t="shared" si="0"/>
        <v>137</v>
      </c>
      <c r="L40" s="8">
        <f>IFERROR(I40/#REF!,0)</f>
        <v>0</v>
      </c>
    </row>
    <row r="41" spans="1:12" ht="39.75" customHeight="1" x14ac:dyDescent="0.25">
      <c r="A41" s="4" t="s">
        <v>1467</v>
      </c>
      <c r="B41" s="35" t="s">
        <v>1468</v>
      </c>
      <c r="C41" s="56" t="s">
        <v>13</v>
      </c>
      <c r="D41" s="56" t="s">
        <v>1798</v>
      </c>
      <c r="E41" s="56">
        <v>79109</v>
      </c>
      <c r="F41" s="56" t="s">
        <v>2992</v>
      </c>
      <c r="G41" s="56" t="s">
        <v>2695</v>
      </c>
      <c r="H41" s="56" t="s">
        <v>2696</v>
      </c>
      <c r="I41" s="4">
        <v>146</v>
      </c>
      <c r="J41" s="22">
        <f>IFERROR(VLOOKUP(A41,'GS by School'!A:D,3,0),0)</f>
        <v>1</v>
      </c>
      <c r="K41" s="4">
        <f t="shared" si="0"/>
        <v>145</v>
      </c>
      <c r="L41" s="8">
        <f>IFERROR(I41/#REF!,0)</f>
        <v>0</v>
      </c>
    </row>
    <row r="42" spans="1:12" ht="25.5" customHeight="1" x14ac:dyDescent="0.25">
      <c r="A42" s="4" t="s">
        <v>1240</v>
      </c>
      <c r="B42" s="35" t="s">
        <v>1241</v>
      </c>
      <c r="C42" s="56" t="s">
        <v>13</v>
      </c>
      <c r="D42" s="56" t="s">
        <v>1798</v>
      </c>
      <c r="E42" s="56">
        <v>79107</v>
      </c>
      <c r="F42" s="56" t="s">
        <v>2992</v>
      </c>
      <c r="G42" s="56" t="s">
        <v>2695</v>
      </c>
      <c r="H42" s="56" t="s">
        <v>2696</v>
      </c>
      <c r="I42" s="4">
        <v>118</v>
      </c>
      <c r="J42" s="22">
        <f>IFERROR(VLOOKUP(A42,'GS by School'!A:D,3,0),0)</f>
        <v>0</v>
      </c>
      <c r="K42" s="4">
        <f t="shared" si="0"/>
        <v>118</v>
      </c>
      <c r="L42" s="8">
        <f>IFERROR(I42/#REF!,0)</f>
        <v>0</v>
      </c>
    </row>
    <row r="43" spans="1:12" ht="25.5" customHeight="1" x14ac:dyDescent="0.25">
      <c r="A43" s="4" t="s">
        <v>583</v>
      </c>
      <c r="B43" s="35" t="s">
        <v>3042</v>
      </c>
      <c r="C43" s="56" t="s">
        <v>13</v>
      </c>
      <c r="D43" s="56" t="s">
        <v>1798</v>
      </c>
      <c r="E43" s="56">
        <v>79108</v>
      </c>
      <c r="F43" s="56" t="s">
        <v>2992</v>
      </c>
      <c r="G43" s="56" t="s">
        <v>2695</v>
      </c>
      <c r="H43" s="56" t="s">
        <v>2696</v>
      </c>
      <c r="I43" s="4">
        <v>88</v>
      </c>
      <c r="J43" s="22">
        <f>IFERROR(VLOOKUP(A43,'GS by School'!A:D,3,0),0)</f>
        <v>0</v>
      </c>
      <c r="K43" s="4">
        <f t="shared" si="0"/>
        <v>88</v>
      </c>
      <c r="L43" s="8">
        <f>IFERROR(I43/#REF!,0)</f>
        <v>0</v>
      </c>
    </row>
    <row r="44" spans="1:12" ht="25.5" customHeight="1" x14ac:dyDescent="0.25">
      <c r="A44" s="4" t="s">
        <v>1565</v>
      </c>
      <c r="B44" s="35" t="s">
        <v>2528</v>
      </c>
      <c r="C44" s="56" t="s">
        <v>13</v>
      </c>
      <c r="D44" s="56" t="s">
        <v>1798</v>
      </c>
      <c r="E44" s="56">
        <v>79109</v>
      </c>
      <c r="F44" s="56" t="s">
        <v>2992</v>
      </c>
      <c r="G44" s="56" t="s">
        <v>2695</v>
      </c>
      <c r="H44" s="56" t="s">
        <v>2696</v>
      </c>
      <c r="I44" s="4">
        <v>153</v>
      </c>
      <c r="J44" s="22">
        <f>IFERROR(VLOOKUP(A44,'GS by School'!A:D,3,0),0)</f>
        <v>2</v>
      </c>
      <c r="K44" s="4">
        <f t="shared" si="0"/>
        <v>151</v>
      </c>
      <c r="L44" s="8">
        <f>IFERROR(I44/#REF!,0)</f>
        <v>0</v>
      </c>
    </row>
    <row r="45" spans="1:12" ht="25.5" customHeight="1" x14ac:dyDescent="0.25">
      <c r="A45" s="4" t="s">
        <v>600</v>
      </c>
      <c r="B45" s="35" t="s">
        <v>601</v>
      </c>
      <c r="C45" s="56" t="s">
        <v>13</v>
      </c>
      <c r="D45" s="56" t="s">
        <v>3000</v>
      </c>
      <c r="E45" s="56">
        <v>79109</v>
      </c>
      <c r="F45" s="56" t="s">
        <v>2992</v>
      </c>
      <c r="G45" s="56" t="s">
        <v>2695</v>
      </c>
      <c r="H45" s="56" t="s">
        <v>2696</v>
      </c>
      <c r="I45" s="4">
        <v>202</v>
      </c>
      <c r="J45" s="22">
        <f>IFERROR(VLOOKUP(A45,'GS by School'!A:D,3,0),0)</f>
        <v>4</v>
      </c>
      <c r="K45" s="4">
        <f t="shared" si="0"/>
        <v>198</v>
      </c>
      <c r="L45" s="8">
        <f>IFERROR(I45/#REF!,0)</f>
        <v>0</v>
      </c>
    </row>
    <row r="46" spans="1:12" ht="25.5" customHeight="1" x14ac:dyDescent="0.25">
      <c r="A46" s="4" t="s">
        <v>306</v>
      </c>
      <c r="B46" s="35" t="s">
        <v>307</v>
      </c>
      <c r="C46" s="56" t="s">
        <v>13</v>
      </c>
      <c r="D46" s="56" t="s">
        <v>1798</v>
      </c>
      <c r="E46" s="56">
        <v>79107</v>
      </c>
      <c r="F46" s="56" t="s">
        <v>2992</v>
      </c>
      <c r="G46" s="56" t="s">
        <v>2695</v>
      </c>
      <c r="H46" s="56" t="s">
        <v>2696</v>
      </c>
      <c r="I46" s="4">
        <v>226</v>
      </c>
      <c r="J46" s="22">
        <f>IFERROR(VLOOKUP(A46,'GS by School'!A:D,3,0),0)</f>
        <v>1</v>
      </c>
      <c r="K46" s="4">
        <f t="shared" si="0"/>
        <v>225</v>
      </c>
      <c r="L46" s="8">
        <f>IFERROR(I46/#REF!,0)</f>
        <v>0</v>
      </c>
    </row>
    <row r="47" spans="1:12" ht="25.5" customHeight="1" x14ac:dyDescent="0.25">
      <c r="A47" s="4" t="s">
        <v>348</v>
      </c>
      <c r="B47" s="35" t="s">
        <v>349</v>
      </c>
      <c r="C47" s="56" t="s">
        <v>13</v>
      </c>
      <c r="D47" s="56" t="s">
        <v>1798</v>
      </c>
      <c r="E47" s="56">
        <v>79108</v>
      </c>
      <c r="F47" s="56" t="s">
        <v>3043</v>
      </c>
      <c r="G47" s="56" t="s">
        <v>2767</v>
      </c>
      <c r="H47" s="56" t="s">
        <v>2696</v>
      </c>
      <c r="I47" s="4">
        <v>170</v>
      </c>
      <c r="J47" s="22">
        <f>IFERROR(VLOOKUP(A47,'GS by School'!A:D,3,0),0)</f>
        <v>2</v>
      </c>
      <c r="K47" s="4">
        <f t="shared" si="0"/>
        <v>168</v>
      </c>
      <c r="L47" s="8">
        <f>IFERROR(I47/#REF!,0)</f>
        <v>0</v>
      </c>
    </row>
    <row r="48" spans="1:12" ht="25.5" customHeight="1" x14ac:dyDescent="0.25">
      <c r="A48" s="4" t="s">
        <v>1628</v>
      </c>
      <c r="B48" s="35" t="s">
        <v>3044</v>
      </c>
      <c r="C48" s="56" t="s">
        <v>13</v>
      </c>
      <c r="D48" s="56" t="s">
        <v>1798</v>
      </c>
      <c r="E48" s="56">
        <v>79106</v>
      </c>
      <c r="F48" s="56" t="s">
        <v>2992</v>
      </c>
      <c r="G48" s="56" t="s">
        <v>2695</v>
      </c>
      <c r="H48" s="56" t="s">
        <v>2696</v>
      </c>
      <c r="I48" s="4">
        <v>229</v>
      </c>
      <c r="J48" s="22">
        <f>IFERROR(VLOOKUP(A48,'GS by School'!A:D,3,0),0)</f>
        <v>1</v>
      </c>
      <c r="K48" s="4">
        <f t="shared" si="0"/>
        <v>228</v>
      </c>
      <c r="L48" s="8">
        <f>IFERROR(I48/#REF!,0)</f>
        <v>0</v>
      </c>
    </row>
    <row r="49" spans="1:12" ht="25.5" customHeight="1" x14ac:dyDescent="0.25">
      <c r="A49" s="4" t="s">
        <v>1629</v>
      </c>
      <c r="B49" s="35" t="s">
        <v>3045</v>
      </c>
      <c r="C49" s="56" t="s">
        <v>13</v>
      </c>
      <c r="D49" s="56" t="s">
        <v>1798</v>
      </c>
      <c r="E49" s="56">
        <v>79102</v>
      </c>
      <c r="F49" s="56" t="s">
        <v>2992</v>
      </c>
      <c r="G49" s="56" t="s">
        <v>2695</v>
      </c>
      <c r="H49" s="56" t="s">
        <v>2696</v>
      </c>
      <c r="I49" s="4">
        <v>197</v>
      </c>
      <c r="J49" s="22">
        <f>IFERROR(VLOOKUP(A49,'GS by School'!A:D,3,0),0)</f>
        <v>0</v>
      </c>
      <c r="K49" s="4">
        <f t="shared" si="0"/>
        <v>197</v>
      </c>
      <c r="L49" s="8">
        <f>IFERROR(I49/#REF!,0)</f>
        <v>0</v>
      </c>
    </row>
    <row r="50" spans="1:12" ht="25.5" customHeight="1" x14ac:dyDescent="0.25">
      <c r="A50" s="4" t="s">
        <v>1592</v>
      </c>
      <c r="B50" s="35" t="s">
        <v>3046</v>
      </c>
      <c r="C50" s="56" t="s">
        <v>13</v>
      </c>
      <c r="D50" s="56" t="s">
        <v>1798</v>
      </c>
      <c r="E50" s="56">
        <v>79121</v>
      </c>
      <c r="F50" s="56" t="s">
        <v>2992</v>
      </c>
      <c r="G50" s="56" t="s">
        <v>2695</v>
      </c>
      <c r="H50" s="56" t="s">
        <v>2696</v>
      </c>
      <c r="I50" s="4">
        <v>241</v>
      </c>
      <c r="J50" s="22">
        <f>IFERROR(VLOOKUP(A50,'GS by School'!A:D,3,0),0)</f>
        <v>0</v>
      </c>
      <c r="K50" s="4">
        <f t="shared" si="0"/>
        <v>241</v>
      </c>
      <c r="L50" s="8">
        <f>IFERROR(I50/#REF!,0)</f>
        <v>0</v>
      </c>
    </row>
    <row r="51" spans="1:12" ht="25.5" customHeight="1" x14ac:dyDescent="0.25">
      <c r="A51" s="4" t="s">
        <v>1513</v>
      </c>
      <c r="B51" s="35" t="s">
        <v>1514</v>
      </c>
      <c r="C51" s="56" t="s">
        <v>13</v>
      </c>
      <c r="D51" s="56" t="s">
        <v>1798</v>
      </c>
      <c r="E51" s="56">
        <v>79110</v>
      </c>
      <c r="F51" s="56" t="s">
        <v>2992</v>
      </c>
      <c r="G51" s="56" t="s">
        <v>2695</v>
      </c>
      <c r="H51" s="56" t="s">
        <v>2696</v>
      </c>
      <c r="I51" s="4">
        <v>201</v>
      </c>
      <c r="J51" s="22">
        <f>IFERROR(VLOOKUP(A51,'GS by School'!A:D,3,0),0)</f>
        <v>8</v>
      </c>
      <c r="K51" s="4">
        <f t="shared" si="0"/>
        <v>193</v>
      </c>
      <c r="L51" s="8">
        <f>IFERROR(I51/#REF!,0)</f>
        <v>0</v>
      </c>
    </row>
    <row r="52" spans="1:12" ht="25.5" customHeight="1" x14ac:dyDescent="0.25">
      <c r="A52" s="4" t="s">
        <v>1519</v>
      </c>
      <c r="B52" s="35" t="s">
        <v>1520</v>
      </c>
      <c r="C52" s="56" t="s">
        <v>13</v>
      </c>
      <c r="D52" s="56" t="s">
        <v>1798</v>
      </c>
      <c r="E52" s="56">
        <v>79110</v>
      </c>
      <c r="F52" s="56" t="s">
        <v>2992</v>
      </c>
      <c r="G52" s="56" t="s">
        <v>2695</v>
      </c>
      <c r="H52" s="56" t="s">
        <v>2696</v>
      </c>
      <c r="I52" s="4">
        <v>157</v>
      </c>
      <c r="J52" s="22">
        <f>IFERROR(VLOOKUP(A52,'GS by School'!A:D,3,0),0)</f>
        <v>3</v>
      </c>
      <c r="K52" s="4">
        <f t="shared" si="0"/>
        <v>154</v>
      </c>
      <c r="L52" s="8">
        <f>IFERROR(I52/#REF!,0)</f>
        <v>0</v>
      </c>
    </row>
    <row r="53" spans="1:12" ht="25.5" customHeight="1" x14ac:dyDescent="0.25">
      <c r="A53" s="4" t="s">
        <v>499</v>
      </c>
      <c r="B53" s="35" t="s">
        <v>3047</v>
      </c>
      <c r="C53" s="56" t="s">
        <v>13</v>
      </c>
      <c r="D53" s="56" t="s">
        <v>3000</v>
      </c>
      <c r="E53" s="56">
        <v>79104</v>
      </c>
      <c r="F53" s="56" t="s">
        <v>2992</v>
      </c>
      <c r="G53" s="56" t="s">
        <v>2695</v>
      </c>
      <c r="H53" s="56" t="s">
        <v>2696</v>
      </c>
      <c r="I53" s="4">
        <v>118</v>
      </c>
      <c r="J53" s="22">
        <f>IFERROR(VLOOKUP(A53,'GS by School'!A:D,3,0),0)</f>
        <v>0</v>
      </c>
      <c r="K53" s="4">
        <f t="shared" si="0"/>
        <v>118</v>
      </c>
      <c r="L53" s="8">
        <f>IFERROR(I53/#REF!,0)</f>
        <v>0</v>
      </c>
    </row>
    <row r="54" spans="1:12" ht="39.75" customHeight="1" x14ac:dyDescent="0.25">
      <c r="A54" s="4" t="s">
        <v>1357</v>
      </c>
      <c r="B54" s="35" t="s">
        <v>3048</v>
      </c>
      <c r="C54" s="56" t="s">
        <v>13</v>
      </c>
      <c r="D54" s="56" t="s">
        <v>1798</v>
      </c>
      <c r="E54" s="56">
        <v>79109</v>
      </c>
      <c r="F54" s="56" t="s">
        <v>2992</v>
      </c>
      <c r="G54" s="56" t="s">
        <v>2695</v>
      </c>
      <c r="H54" s="56" t="s">
        <v>2696</v>
      </c>
      <c r="I54" s="4">
        <v>218</v>
      </c>
      <c r="J54" s="22">
        <f>IFERROR(VLOOKUP(A54,'GS by School'!A:D,3,0),0)</f>
        <v>0</v>
      </c>
      <c r="K54" s="4">
        <f t="shared" si="0"/>
        <v>218</v>
      </c>
      <c r="L54" s="8">
        <f>IFERROR(I54/#REF!,0)</f>
        <v>0</v>
      </c>
    </row>
    <row r="55" spans="1:12" ht="25.5" customHeight="1" x14ac:dyDescent="0.25">
      <c r="A55" s="4" t="s">
        <v>1065</v>
      </c>
      <c r="B55" s="35" t="s">
        <v>1066</v>
      </c>
      <c r="C55" s="56" t="s">
        <v>13</v>
      </c>
      <c r="D55" s="56" t="s">
        <v>1798</v>
      </c>
      <c r="E55" s="56">
        <v>79107</v>
      </c>
      <c r="F55" s="56" t="s">
        <v>2992</v>
      </c>
      <c r="G55" s="56" t="s">
        <v>2695</v>
      </c>
      <c r="H55" s="56" t="s">
        <v>2696</v>
      </c>
      <c r="I55" s="4">
        <v>209</v>
      </c>
      <c r="J55" s="22">
        <f>IFERROR(VLOOKUP(A55,'GS by School'!A:D,3,0),0)</f>
        <v>2</v>
      </c>
      <c r="K55" s="4">
        <f t="shared" si="0"/>
        <v>207</v>
      </c>
      <c r="L55" s="8">
        <f>IFERROR(I55/#REF!,0)</f>
        <v>0</v>
      </c>
    </row>
    <row r="56" spans="1:12" ht="25.5" customHeight="1" x14ac:dyDescent="0.25">
      <c r="A56" s="4" t="s">
        <v>3049</v>
      </c>
      <c r="B56" s="35" t="s">
        <v>3050</v>
      </c>
      <c r="C56" s="56" t="s">
        <v>13</v>
      </c>
      <c r="D56" s="56" t="s">
        <v>1798</v>
      </c>
      <c r="E56" s="56">
        <v>79108</v>
      </c>
      <c r="F56" s="56" t="s">
        <v>3043</v>
      </c>
      <c r="G56" s="56" t="s">
        <v>2695</v>
      </c>
      <c r="H56" s="56" t="s">
        <v>2709</v>
      </c>
      <c r="I56" s="4">
        <v>123</v>
      </c>
      <c r="J56" s="22">
        <f>IFERROR(VLOOKUP(A56,'GS by School'!A:D,3,0),0)</f>
        <v>0</v>
      </c>
      <c r="K56" s="4">
        <f t="shared" si="0"/>
        <v>123</v>
      </c>
      <c r="L56" s="8">
        <f>IFERROR(I56/#REF!,0)</f>
        <v>0</v>
      </c>
    </row>
    <row r="57" spans="1:12" ht="25.5" customHeight="1" x14ac:dyDescent="0.25">
      <c r="A57" s="4" t="s">
        <v>848</v>
      </c>
      <c r="B57" s="35" t="s">
        <v>849</v>
      </c>
      <c r="C57" s="56" t="s">
        <v>13</v>
      </c>
      <c r="D57" s="56" t="s">
        <v>1798</v>
      </c>
      <c r="E57" s="56">
        <v>79106</v>
      </c>
      <c r="F57" s="56" t="s">
        <v>2992</v>
      </c>
      <c r="G57" s="56" t="s">
        <v>2695</v>
      </c>
      <c r="H57" s="56" t="s">
        <v>2696</v>
      </c>
      <c r="I57" s="4">
        <v>263</v>
      </c>
      <c r="J57" s="22">
        <f>IFERROR(VLOOKUP(A57,'GS by School'!A:D,3,0),0)</f>
        <v>8</v>
      </c>
      <c r="K57" s="4">
        <f t="shared" si="0"/>
        <v>255</v>
      </c>
      <c r="L57" s="8">
        <f>IFERROR(I57/#REF!,0)</f>
        <v>0</v>
      </c>
    </row>
    <row r="58" spans="1:12" ht="25.5" customHeight="1" x14ac:dyDescent="0.25">
      <c r="A58" s="4" t="s">
        <v>991</v>
      </c>
      <c r="B58" s="35" t="s">
        <v>2039</v>
      </c>
      <c r="C58" s="56" t="s">
        <v>13</v>
      </c>
      <c r="D58" s="56" t="s">
        <v>1798</v>
      </c>
      <c r="E58" s="56">
        <v>79109</v>
      </c>
      <c r="F58" s="56" t="s">
        <v>2992</v>
      </c>
      <c r="G58" s="56" t="s">
        <v>2695</v>
      </c>
      <c r="H58" s="56" t="s">
        <v>2696</v>
      </c>
      <c r="I58" s="4">
        <v>202</v>
      </c>
      <c r="J58" s="22">
        <f>IFERROR(VLOOKUP(A58,'GS by School'!A:D,3,0),0)</f>
        <v>8</v>
      </c>
      <c r="K58" s="4">
        <f t="shared" si="0"/>
        <v>194</v>
      </c>
      <c r="L58" s="8">
        <f>IFERROR(I58/#REF!,0)</f>
        <v>0</v>
      </c>
    </row>
    <row r="59" spans="1:12" ht="46.9" customHeight="1" x14ac:dyDescent="0.25">
      <c r="A59" s="4" t="s">
        <v>847</v>
      </c>
      <c r="B59" s="4" t="s">
        <v>2294</v>
      </c>
      <c r="C59" s="4" t="s">
        <v>13</v>
      </c>
      <c r="D59" s="4" t="s">
        <v>1798</v>
      </c>
      <c r="E59" s="4">
        <v>79109</v>
      </c>
      <c r="F59" s="4" t="s">
        <v>2992</v>
      </c>
      <c r="G59" s="4" t="s">
        <v>2695</v>
      </c>
      <c r="H59" s="4" t="s">
        <v>2696</v>
      </c>
      <c r="I59" s="4">
        <v>160</v>
      </c>
      <c r="J59" s="22">
        <f>IFERROR(VLOOKUP(A59,'GS by School'!A:D,3,0),0)</f>
        <v>3</v>
      </c>
      <c r="K59" s="4">
        <f t="shared" ref="K59" si="1">I59-J59</f>
        <v>157</v>
      </c>
      <c r="L59" s="8">
        <f>IFERROR(I59/#REF!,0)</f>
        <v>0</v>
      </c>
    </row>
  </sheetData>
  <mergeCells count="8">
    <mergeCell ref="B12:H12"/>
    <mergeCell ref="B9:F9"/>
    <mergeCell ref="B1:F1"/>
    <mergeCell ref="H1:L1"/>
    <mergeCell ref="N1:P1"/>
    <mergeCell ref="N5:Q5"/>
    <mergeCell ref="H5:L5"/>
    <mergeCell ref="B5:F5"/>
  </mergeCells>
  <pageMargins left="0.2" right="0.2" top="0.5" bottom="0.25" header="0.3" footer="0.3"/>
  <pageSetup orientation="landscape" r:id="rId1"/>
  <headerFooter>
    <oddHeader>&amp;C&amp;A</oddHeader>
  </headerFooter>
  <rowBreaks count="1" manualBreakCount="1">
    <brk id="11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07900-90DE-463E-BF5A-53DB286F54C1}">
  <dimension ref="A1:Q62"/>
  <sheetViews>
    <sheetView topLeftCell="A9" workbookViewId="0">
      <selection activeCell="B402" sqref="B402"/>
    </sheetView>
  </sheetViews>
  <sheetFormatPr defaultColWidth="9.140625" defaultRowHeight="46.9" customHeight="1" x14ac:dyDescent="0.25"/>
  <cols>
    <col min="1" max="1" width="2.7109375" style="7" customWidth="1"/>
    <col min="2" max="2" width="14.28515625" style="7" customWidth="1"/>
    <col min="3" max="3" width="7.28515625" style="7" customWidth="1"/>
    <col min="4" max="4" width="8.85546875" style="7" customWidth="1"/>
    <col min="5" max="5" width="6.85546875" style="7" customWidth="1"/>
    <col min="6" max="6" width="8" style="7" customWidth="1"/>
    <col min="7" max="7" width="8.7109375" style="7" customWidth="1"/>
    <col min="8" max="10" width="7.7109375" style="7" customWidth="1"/>
    <col min="11" max="11" width="9.28515625" style="7" customWidth="1"/>
    <col min="12" max="12" width="8.85546875" style="7" customWidth="1"/>
    <col min="13" max="13" width="8.5703125" style="7" customWidth="1"/>
    <col min="14" max="14" width="8.28515625" style="7" customWidth="1"/>
    <col min="15" max="16384" width="9.140625" style="7"/>
  </cols>
  <sheetData>
    <row r="1" spans="1:17" ht="23.45" customHeight="1" x14ac:dyDescent="0.3">
      <c r="B1" s="94" t="s">
        <v>2064</v>
      </c>
      <c r="C1" s="95"/>
      <c r="D1" s="95"/>
      <c r="E1" s="95"/>
      <c r="F1" s="95"/>
      <c r="H1" s="94" t="s">
        <v>23</v>
      </c>
      <c r="I1" s="95"/>
      <c r="J1" s="95"/>
      <c r="K1" s="95"/>
      <c r="L1" s="95"/>
      <c r="N1" s="99" t="s">
        <v>1783</v>
      </c>
      <c r="O1" s="99"/>
      <c r="P1" s="99"/>
      <c r="Q1" s="7" t="s">
        <v>138</v>
      </c>
    </row>
    <row r="2" spans="1:17" ht="63.75" customHeight="1" x14ac:dyDescent="0.25">
      <c r="B2" s="2" t="str">
        <f>Summary!Y1</f>
        <v>2025 Members as of 4/18/2025</v>
      </c>
      <c r="C2" s="1" t="s">
        <v>0</v>
      </c>
      <c r="D2" s="1" t="s">
        <v>149</v>
      </c>
      <c r="E2" s="10" t="s">
        <v>27</v>
      </c>
      <c r="F2" s="81" t="s">
        <v>2061</v>
      </c>
      <c r="H2" s="2" t="str">
        <f>B2</f>
        <v>2025 Members as of 4/18/2025</v>
      </c>
      <c r="I2" s="1" t="s">
        <v>0</v>
      </c>
      <c r="J2" s="1" t="s">
        <v>149</v>
      </c>
      <c r="K2" s="10" t="s">
        <v>27</v>
      </c>
      <c r="L2" s="81" t="s">
        <v>2061</v>
      </c>
      <c r="N2" s="16" t="s">
        <v>1781</v>
      </c>
      <c r="O2" s="16" t="s">
        <v>1780</v>
      </c>
      <c r="P2" s="16" t="s">
        <v>27</v>
      </c>
      <c r="Q2" s="81" t="s">
        <v>2061</v>
      </c>
    </row>
    <row r="3" spans="1:17" ht="19.149999999999999" customHeight="1" x14ac:dyDescent="0.25">
      <c r="B3" s="4">
        <f>SUMIFS('2025 Girls'!D:D,'2025 Girls'!$A:$A,$Q$1)</f>
        <v>0</v>
      </c>
      <c r="C3" s="4">
        <f>VLOOKUP($Q$1,'2025 Girls'!A:G,6,0)</f>
        <v>10</v>
      </c>
      <c r="D3" s="4">
        <v>2</v>
      </c>
      <c r="E3" s="4">
        <f>D3-B3</f>
        <v>2</v>
      </c>
      <c r="F3" s="8">
        <f>B3/D3</f>
        <v>0</v>
      </c>
      <c r="H3" s="4">
        <f>SUMIFS('2025 Girls'!E:E,'2025 Girls'!$A:$A,$Q$1)</f>
        <v>3</v>
      </c>
      <c r="I3" s="4">
        <f>VLOOKUP($Q$1,'2025 Girls'!A:G,7,0)</f>
        <v>9</v>
      </c>
      <c r="J3" s="4">
        <v>212</v>
      </c>
      <c r="K3" s="4">
        <f>J3-H3</f>
        <v>209</v>
      </c>
      <c r="L3" s="8">
        <f>H3/J3</f>
        <v>1.4150943396226415E-2</v>
      </c>
      <c r="N3" s="21">
        <f>B3+H3</f>
        <v>3</v>
      </c>
      <c r="O3" s="21">
        <f>D3+J3</f>
        <v>214</v>
      </c>
      <c r="P3" s="21">
        <f>O3-N3</f>
        <v>211</v>
      </c>
      <c r="Q3" s="8">
        <f>N3/O3</f>
        <v>1.4018691588785047E-2</v>
      </c>
    </row>
    <row r="4" spans="1:17" ht="9.6" customHeight="1" x14ac:dyDescent="0.25"/>
    <row r="5" spans="1:17" ht="46.9" customHeight="1" x14ac:dyDescent="0.3">
      <c r="B5" s="94" t="s">
        <v>2062</v>
      </c>
      <c r="C5" s="95"/>
      <c r="D5" s="95"/>
      <c r="E5" s="95"/>
      <c r="F5" s="95"/>
      <c r="H5" s="94" t="s">
        <v>22</v>
      </c>
      <c r="I5" s="95"/>
      <c r="J5" s="95"/>
      <c r="K5" s="95"/>
      <c r="L5" s="95"/>
      <c r="M5" s="83"/>
      <c r="N5" s="99" t="s">
        <v>1784</v>
      </c>
      <c r="O5" s="99"/>
      <c r="P5" s="99"/>
      <c r="Q5" s="99"/>
    </row>
    <row r="6" spans="1:17" ht="64.900000000000006" customHeight="1" x14ac:dyDescent="0.25">
      <c r="B6" s="14" t="str">
        <f>B2</f>
        <v>2025 Members as of 4/18/2025</v>
      </c>
      <c r="C6" s="6" t="s">
        <v>0</v>
      </c>
      <c r="D6" s="6" t="s">
        <v>151</v>
      </c>
      <c r="E6" s="10" t="s">
        <v>27</v>
      </c>
      <c r="F6" s="81" t="s">
        <v>2061</v>
      </c>
      <c r="H6" s="15" t="str">
        <f>B2</f>
        <v>2025 Members as of 4/18/2025</v>
      </c>
      <c r="I6" s="6" t="s">
        <v>20</v>
      </c>
      <c r="J6" s="6" t="s">
        <v>150</v>
      </c>
      <c r="K6" s="10" t="s">
        <v>27</v>
      </c>
      <c r="L6" s="81" t="s">
        <v>2061</v>
      </c>
      <c r="N6" s="16" t="s">
        <v>1781</v>
      </c>
      <c r="O6" s="16" t="s">
        <v>1782</v>
      </c>
      <c r="P6" s="16" t="s">
        <v>27</v>
      </c>
      <c r="Q6" s="81" t="s">
        <v>2061</v>
      </c>
    </row>
    <row r="7" spans="1:17" ht="24.6" customHeight="1" x14ac:dyDescent="0.25">
      <c r="B7" s="4">
        <f>SUMIFS('2025 Adults'!D:D,'2025 Adults'!$A:$A,$Q$1)</f>
        <v>1</v>
      </c>
      <c r="C7" s="21">
        <f>VLOOKUP($Q$1,'2025 Adults'!A:G,6,0)</f>
        <v>1</v>
      </c>
      <c r="D7" s="21">
        <v>1</v>
      </c>
      <c r="E7" s="4">
        <f>D7-B7</f>
        <v>0</v>
      </c>
      <c r="F7" s="8">
        <f>B7/D7</f>
        <v>1</v>
      </c>
      <c r="H7" s="4">
        <f>SUMIFS('2025 Adults'!E:E,'2025 Adults'!$A:$A,$Q$1)</f>
        <v>5</v>
      </c>
      <c r="I7" s="21">
        <f>VLOOKUP($Q$1,'2025 Adults'!A:G,7,0)</f>
        <v>8</v>
      </c>
      <c r="J7" s="21">
        <v>261</v>
      </c>
      <c r="K7" s="4">
        <f>J7-H7</f>
        <v>256</v>
      </c>
      <c r="L7" s="8">
        <f>H7/J7</f>
        <v>1.9157088122605363E-2</v>
      </c>
      <c r="N7" s="21">
        <f>B7+H7</f>
        <v>6</v>
      </c>
      <c r="O7" s="21">
        <f>D7+J7</f>
        <v>262</v>
      </c>
      <c r="P7" s="21">
        <f>O7-N7</f>
        <v>256</v>
      </c>
      <c r="Q7" s="8">
        <f>N7/O7</f>
        <v>2.2900763358778626E-2</v>
      </c>
    </row>
    <row r="8" spans="1:17" ht="13.15" customHeight="1" x14ac:dyDescent="0.25"/>
    <row r="9" spans="1:17" ht="46.9" customHeight="1" x14ac:dyDescent="0.3">
      <c r="B9" s="98" t="s">
        <v>28</v>
      </c>
      <c r="C9" s="93"/>
      <c r="D9" s="93"/>
      <c r="E9" s="93"/>
      <c r="F9" s="93"/>
    </row>
    <row r="10" spans="1:17" ht="46.9" customHeight="1" x14ac:dyDescent="0.25">
      <c r="B10" s="9" t="s">
        <v>21</v>
      </c>
      <c r="C10" s="3" t="s">
        <v>29</v>
      </c>
      <c r="D10" s="10" t="s">
        <v>27</v>
      </c>
      <c r="E10" s="81" t="s">
        <v>2061</v>
      </c>
    </row>
    <row r="11" spans="1:17" ht="18" customHeight="1" x14ac:dyDescent="0.25">
      <c r="B11" s="4">
        <f>COUNTIF('2025 New Troops'!A:A,Q1)</f>
        <v>0</v>
      </c>
      <c r="C11" s="5">
        <v>1</v>
      </c>
      <c r="D11" s="24">
        <f>C11-B11</f>
        <v>1</v>
      </c>
      <c r="E11" s="8">
        <f>B11/C11</f>
        <v>0</v>
      </c>
    </row>
    <row r="12" spans="1:17" ht="46.9" customHeight="1" x14ac:dyDescent="0.35">
      <c r="B12" s="97" t="s">
        <v>25</v>
      </c>
      <c r="C12" s="97"/>
      <c r="D12" s="97"/>
      <c r="E12" s="97"/>
      <c r="F12" s="97"/>
      <c r="G12" s="97"/>
      <c r="H12" s="97"/>
    </row>
    <row r="13" spans="1:17" ht="46.9" customHeight="1" x14ac:dyDescent="0.25">
      <c r="A13" s="24" t="s">
        <v>152</v>
      </c>
      <c r="B13" s="49" t="s">
        <v>2</v>
      </c>
      <c r="C13" s="49" t="s">
        <v>3</v>
      </c>
      <c r="D13" s="50" t="s">
        <v>4</v>
      </c>
      <c r="E13" s="51" t="s">
        <v>5</v>
      </c>
      <c r="F13" s="51" t="s">
        <v>6</v>
      </c>
      <c r="G13" s="52" t="s">
        <v>7</v>
      </c>
      <c r="H13" s="52" t="s">
        <v>1824</v>
      </c>
      <c r="I13" s="52" t="s">
        <v>8</v>
      </c>
      <c r="J13" s="70" t="str">
        <f>Summary!Y1</f>
        <v>2025 Members as of 4/18/2025</v>
      </c>
      <c r="K13" s="53" t="s">
        <v>9</v>
      </c>
      <c r="L13" s="54" t="s">
        <v>10</v>
      </c>
    </row>
    <row r="14" spans="1:17" ht="25.5" customHeight="1" x14ac:dyDescent="0.25">
      <c r="A14" s="4" t="s">
        <v>891</v>
      </c>
      <c r="B14" s="64" t="s">
        <v>889</v>
      </c>
      <c r="C14" s="65" t="s">
        <v>13</v>
      </c>
      <c r="D14" s="66" t="s">
        <v>1970</v>
      </c>
      <c r="E14" s="65">
        <v>79245</v>
      </c>
      <c r="F14" s="65" t="s">
        <v>3051</v>
      </c>
      <c r="G14" s="62" t="s">
        <v>2709</v>
      </c>
      <c r="H14" s="62" t="s">
        <v>2696</v>
      </c>
      <c r="I14" s="63">
        <v>62</v>
      </c>
      <c r="J14" s="22">
        <f>IFERROR(VLOOKUP(A14,'GS by School'!A:D,3,0),0)</f>
        <v>0</v>
      </c>
      <c r="K14" s="4">
        <f>I14-J14</f>
        <v>62</v>
      </c>
      <c r="L14" s="8">
        <f>IFERROR(I14/#REF!,0)</f>
        <v>0</v>
      </c>
    </row>
    <row r="15" spans="1:17" ht="25.5" customHeight="1" x14ac:dyDescent="0.25">
      <c r="A15" s="38" t="s">
        <v>418</v>
      </c>
      <c r="B15" s="58" t="s">
        <v>2248</v>
      </c>
      <c r="C15" s="55" t="s">
        <v>13</v>
      </c>
      <c r="D15" s="48" t="s">
        <v>1971</v>
      </c>
      <c r="E15" s="48">
        <v>79201</v>
      </c>
      <c r="F15" s="48" t="s">
        <v>3052</v>
      </c>
      <c r="G15" s="48" t="s">
        <v>2695</v>
      </c>
      <c r="H15" s="55" t="s">
        <v>2696</v>
      </c>
      <c r="I15" s="4">
        <v>210</v>
      </c>
      <c r="J15" s="22">
        <f>IFERROR(VLOOKUP(A15,'GS by School'!A:D,3,0),0)</f>
        <v>3</v>
      </c>
      <c r="K15" s="4">
        <f t="shared" ref="K15:K20" si="0">I15-J15</f>
        <v>207</v>
      </c>
      <c r="L15" s="8">
        <f>IFERROR(I15/#REF!,0)</f>
        <v>0</v>
      </c>
    </row>
    <row r="16" spans="1:17" ht="33.75" customHeight="1" x14ac:dyDescent="0.25">
      <c r="A16" s="38" t="s">
        <v>1450</v>
      </c>
      <c r="B16" s="58" t="s">
        <v>1451</v>
      </c>
      <c r="C16" s="55" t="s">
        <v>13</v>
      </c>
      <c r="D16" s="48" t="s">
        <v>1972</v>
      </c>
      <c r="E16" s="48">
        <v>79248</v>
      </c>
      <c r="F16" s="48" t="s">
        <v>3053</v>
      </c>
      <c r="G16" s="48" t="s">
        <v>2695</v>
      </c>
      <c r="H16" s="55" t="s">
        <v>2710</v>
      </c>
      <c r="I16" s="4">
        <v>82</v>
      </c>
      <c r="J16" s="22">
        <f>IFERROR(VLOOKUP(A16,'GS by School'!A:D,3,0),0)</f>
        <v>0</v>
      </c>
      <c r="K16" s="4">
        <f t="shared" si="0"/>
        <v>82</v>
      </c>
      <c r="L16" s="8">
        <f>IFERROR(I16/#REF!,0)</f>
        <v>0</v>
      </c>
    </row>
    <row r="17" spans="1:12" ht="25.5" customHeight="1" x14ac:dyDescent="0.25">
      <c r="A17" s="38" t="s">
        <v>1551</v>
      </c>
      <c r="B17" s="58" t="s">
        <v>1552</v>
      </c>
      <c r="C17" s="55" t="s">
        <v>13</v>
      </c>
      <c r="D17" s="48" t="s">
        <v>3054</v>
      </c>
      <c r="E17" s="48">
        <v>79257</v>
      </c>
      <c r="F17" s="48" t="s">
        <v>3055</v>
      </c>
      <c r="G17" s="48" t="s">
        <v>2695</v>
      </c>
      <c r="H17" s="55" t="s">
        <v>2710</v>
      </c>
      <c r="I17" s="4">
        <v>107</v>
      </c>
      <c r="J17" s="22">
        <f>IFERROR(VLOOKUP(A17,'GS by School'!A:D,3,0),0)</f>
        <v>0</v>
      </c>
      <c r="K17" s="4">
        <f t="shared" si="0"/>
        <v>107</v>
      </c>
      <c r="L17" s="8">
        <f>IFERROR(I17/#REF!,0)</f>
        <v>0</v>
      </c>
    </row>
    <row r="18" spans="1:12" ht="25.5" customHeight="1" x14ac:dyDescent="0.25">
      <c r="A18" s="38" t="s">
        <v>1698</v>
      </c>
      <c r="B18" s="58" t="s">
        <v>1697</v>
      </c>
      <c r="C18" s="55" t="s">
        <v>13</v>
      </c>
      <c r="D18" s="48" t="s">
        <v>1970</v>
      </c>
      <c r="E18" s="48">
        <v>79245</v>
      </c>
      <c r="F18" s="48" t="s">
        <v>3051</v>
      </c>
      <c r="G18" s="48" t="s">
        <v>2695</v>
      </c>
      <c r="H18" s="55" t="s">
        <v>2698</v>
      </c>
      <c r="I18" s="4">
        <v>36</v>
      </c>
      <c r="J18" s="22">
        <f>IFERROR(VLOOKUP(A18,'GS by School'!A:D,3,0),0)</f>
        <v>0</v>
      </c>
      <c r="K18" s="4">
        <f t="shared" si="0"/>
        <v>36</v>
      </c>
      <c r="L18" s="8">
        <f>IFERROR(I18/#REF!,0)</f>
        <v>0</v>
      </c>
    </row>
    <row r="19" spans="1:12" ht="25.5" customHeight="1" x14ac:dyDescent="0.25">
      <c r="A19" s="38" t="s">
        <v>194</v>
      </c>
      <c r="B19" s="58" t="s">
        <v>195</v>
      </c>
      <c r="C19" s="55" t="s">
        <v>13</v>
      </c>
      <c r="D19" s="48" t="s">
        <v>1973</v>
      </c>
      <c r="E19" s="48">
        <v>79261</v>
      </c>
      <c r="F19" s="48" t="s">
        <v>3056</v>
      </c>
      <c r="G19" s="48" t="s">
        <v>2695</v>
      </c>
      <c r="H19" s="55" t="s">
        <v>2710</v>
      </c>
      <c r="I19" s="4">
        <v>82</v>
      </c>
      <c r="J19" s="22">
        <f>IFERROR(VLOOKUP(A19,'GS by School'!A:D,3,0),0)</f>
        <v>0</v>
      </c>
      <c r="K19" s="4">
        <f t="shared" si="0"/>
        <v>82</v>
      </c>
      <c r="L19" s="8">
        <f>IFERROR(I19/#REF!,0)</f>
        <v>0</v>
      </c>
    </row>
    <row r="20" spans="1:12" ht="25.5" customHeight="1" x14ac:dyDescent="0.25">
      <c r="A20" s="38" t="s">
        <v>1187</v>
      </c>
      <c r="B20" s="58" t="s">
        <v>3057</v>
      </c>
      <c r="C20" s="55" t="s">
        <v>13</v>
      </c>
      <c r="D20" s="48" t="s">
        <v>1974</v>
      </c>
      <c r="E20" s="48">
        <v>79095</v>
      </c>
      <c r="F20" s="48" t="s">
        <v>3058</v>
      </c>
      <c r="G20" s="48" t="s">
        <v>2695</v>
      </c>
      <c r="H20" s="55" t="s">
        <v>2696</v>
      </c>
      <c r="I20" s="4">
        <v>121</v>
      </c>
      <c r="J20" s="22">
        <f>IFERROR(VLOOKUP(A20,'GS by School'!A:D,3,0),0)</f>
        <v>0</v>
      </c>
      <c r="K20" s="4">
        <f t="shared" si="0"/>
        <v>121</v>
      </c>
      <c r="L20" s="8">
        <f>IFERROR(I20/#REF!,0)</f>
        <v>0</v>
      </c>
    </row>
    <row r="21" spans="1:12" ht="25.5" customHeight="1" x14ac:dyDescent="0.25">
      <c r="E21" s="33"/>
    </row>
    <row r="22" spans="1:12" ht="25.5" customHeight="1" x14ac:dyDescent="0.25">
      <c r="E22" s="33"/>
    </row>
    <row r="23" spans="1:12" ht="25.5" customHeight="1" x14ac:dyDescent="0.25">
      <c r="D23" s="33"/>
    </row>
    <row r="24" spans="1:12" ht="25.5" customHeight="1" x14ac:dyDescent="0.25">
      <c r="D24" s="33"/>
    </row>
    <row r="25" spans="1:12" ht="25.5" customHeight="1" x14ac:dyDescent="0.25">
      <c r="D25" s="33"/>
    </row>
    <row r="26" spans="1:12" ht="25.5" customHeight="1" x14ac:dyDescent="0.25">
      <c r="D26" s="33"/>
    </row>
    <row r="27" spans="1:12" ht="25.5" customHeight="1" x14ac:dyDescent="0.25">
      <c r="D27" s="33"/>
    </row>
    <row r="28" spans="1:12" ht="25.5" customHeight="1" x14ac:dyDescent="0.25">
      <c r="D28" s="33"/>
    </row>
    <row r="29" spans="1:12" ht="25.5" customHeight="1" x14ac:dyDescent="0.25">
      <c r="D29" s="33"/>
    </row>
    <row r="30" spans="1:12" ht="25.5" customHeight="1" x14ac:dyDescent="0.25">
      <c r="D30" s="33"/>
    </row>
    <row r="31" spans="1:12" ht="25.5" customHeight="1" x14ac:dyDescent="0.25">
      <c r="D31" s="33"/>
    </row>
    <row r="32" spans="1:12" ht="25.5" customHeight="1" x14ac:dyDescent="0.25">
      <c r="D32" s="33"/>
    </row>
    <row r="33" spans="4:4" ht="25.5" customHeight="1" x14ac:dyDescent="0.25">
      <c r="D33" s="33"/>
    </row>
    <row r="34" spans="4:4" ht="25.5" customHeight="1" x14ac:dyDescent="0.25">
      <c r="D34" s="33"/>
    </row>
    <row r="35" spans="4:4" ht="25.5" customHeight="1" x14ac:dyDescent="0.25">
      <c r="D35" s="33"/>
    </row>
    <row r="36" spans="4:4" ht="25.5" customHeight="1" x14ac:dyDescent="0.25">
      <c r="D36" s="33"/>
    </row>
    <row r="37" spans="4:4" ht="25.5" customHeight="1" x14ac:dyDescent="0.25">
      <c r="D37" s="33"/>
    </row>
    <row r="38" spans="4:4" ht="25.5" customHeight="1" x14ac:dyDescent="0.25">
      <c r="D38" s="33"/>
    </row>
    <row r="39" spans="4:4" ht="25.5" customHeight="1" x14ac:dyDescent="0.25">
      <c r="D39" s="33"/>
    </row>
    <row r="40" spans="4:4" ht="25.5" customHeight="1" x14ac:dyDescent="0.25">
      <c r="D40" s="33"/>
    </row>
    <row r="41" spans="4:4" ht="25.5" customHeight="1" x14ac:dyDescent="0.25">
      <c r="D41" s="33"/>
    </row>
    <row r="42" spans="4:4" ht="25.5" customHeight="1" x14ac:dyDescent="0.25">
      <c r="D42" s="33"/>
    </row>
    <row r="43" spans="4:4" ht="25.5" customHeight="1" x14ac:dyDescent="0.25">
      <c r="D43" s="33"/>
    </row>
    <row r="44" spans="4:4" ht="25.5" customHeight="1" x14ac:dyDescent="0.25">
      <c r="D44" s="33"/>
    </row>
    <row r="45" spans="4:4" ht="25.5" customHeight="1" x14ac:dyDescent="0.25">
      <c r="D45" s="33"/>
    </row>
    <row r="46" spans="4:4" ht="25.5" customHeight="1" x14ac:dyDescent="0.25">
      <c r="D46" s="33"/>
    </row>
    <row r="47" spans="4:4" ht="25.5" customHeight="1" x14ac:dyDescent="0.25">
      <c r="D47" s="33"/>
    </row>
    <row r="48" spans="4:4" ht="25.5" customHeight="1" x14ac:dyDescent="0.25">
      <c r="D48" s="33"/>
    </row>
    <row r="49" spans="4:4" ht="25.5" customHeight="1" x14ac:dyDescent="0.25">
      <c r="D49" s="33"/>
    </row>
    <row r="50" spans="4:4" ht="25.5" customHeight="1" x14ac:dyDescent="0.25">
      <c r="D50" s="33"/>
    </row>
    <row r="51" spans="4:4" ht="25.5" customHeight="1" x14ac:dyDescent="0.25">
      <c r="D51" s="33"/>
    </row>
    <row r="52" spans="4:4" ht="25.5" customHeight="1" x14ac:dyDescent="0.25">
      <c r="D52" s="33"/>
    </row>
    <row r="53" spans="4:4" ht="25.5" customHeight="1" x14ac:dyDescent="0.25">
      <c r="D53" s="33"/>
    </row>
    <row r="54" spans="4:4" ht="25.5" customHeight="1" x14ac:dyDescent="0.25">
      <c r="D54" s="33"/>
    </row>
    <row r="55" spans="4:4" ht="25.5" customHeight="1" x14ac:dyDescent="0.25">
      <c r="D55" s="33"/>
    </row>
    <row r="56" spans="4:4" ht="25.5" customHeight="1" x14ac:dyDescent="0.25">
      <c r="D56" s="33"/>
    </row>
    <row r="57" spans="4:4" ht="25.5" customHeight="1" x14ac:dyDescent="0.25">
      <c r="D57" s="33"/>
    </row>
    <row r="58" spans="4:4" ht="25.5" customHeight="1" x14ac:dyDescent="0.25">
      <c r="D58" s="33"/>
    </row>
    <row r="59" spans="4:4" ht="25.5" customHeight="1" x14ac:dyDescent="0.25">
      <c r="D59" s="33"/>
    </row>
    <row r="60" spans="4:4" ht="46.9" customHeight="1" x14ac:dyDescent="0.25">
      <c r="D60" s="33"/>
    </row>
    <row r="61" spans="4:4" ht="46.9" customHeight="1" x14ac:dyDescent="0.25">
      <c r="D61" s="33"/>
    </row>
    <row r="62" spans="4:4" ht="46.9" customHeight="1" x14ac:dyDescent="0.25">
      <c r="D62" s="33"/>
    </row>
  </sheetData>
  <mergeCells count="8">
    <mergeCell ref="B12:H12"/>
    <mergeCell ref="B9:F9"/>
    <mergeCell ref="B1:F1"/>
    <mergeCell ref="H1:L1"/>
    <mergeCell ref="N1:P1"/>
    <mergeCell ref="N5:Q5"/>
    <mergeCell ref="H5:L5"/>
    <mergeCell ref="B5:F5"/>
  </mergeCells>
  <pageMargins left="0.2" right="0.2" top="0.5" bottom="0.25" header="0.3" footer="0.3"/>
  <pageSetup orientation="landscape" r:id="rId1"/>
  <headerFooter>
    <oddHeader>&amp;C&amp;A</oddHeader>
  </headerFooter>
  <rowBreaks count="1" manualBreakCount="1">
    <brk id="11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9697F-3302-4714-85D2-2F3C84230209}">
  <dimension ref="A1:Q61"/>
  <sheetViews>
    <sheetView topLeftCell="A6" workbookViewId="0">
      <selection activeCell="B402" sqref="B402"/>
    </sheetView>
  </sheetViews>
  <sheetFormatPr defaultColWidth="9.140625" defaultRowHeight="46.9" customHeight="1" x14ac:dyDescent="0.25"/>
  <cols>
    <col min="1" max="1" width="2.7109375" style="7" customWidth="1"/>
    <col min="2" max="2" width="14.5703125" style="7" customWidth="1"/>
    <col min="3" max="3" width="7.140625" style="7" customWidth="1"/>
    <col min="4" max="4" width="8.85546875" style="7" customWidth="1"/>
    <col min="5" max="5" width="6.85546875" style="7" customWidth="1"/>
    <col min="6" max="6" width="8" style="7" customWidth="1"/>
    <col min="7" max="7" width="8.7109375" style="7" customWidth="1"/>
    <col min="8" max="10" width="7.7109375" style="7" customWidth="1"/>
    <col min="11" max="11" width="9.28515625" style="7" customWidth="1"/>
    <col min="12" max="12" width="8.85546875" style="7" customWidth="1"/>
    <col min="13" max="13" width="8.5703125" style="7" customWidth="1"/>
    <col min="14" max="14" width="8.28515625" style="7" customWidth="1"/>
    <col min="15" max="16384" width="9.140625" style="7"/>
  </cols>
  <sheetData>
    <row r="1" spans="1:17" ht="23.45" customHeight="1" x14ac:dyDescent="0.3">
      <c r="B1" s="94" t="s">
        <v>2064</v>
      </c>
      <c r="C1" s="95"/>
      <c r="D1" s="95"/>
      <c r="E1" s="95"/>
      <c r="F1" s="95"/>
      <c r="H1" s="94" t="s">
        <v>23</v>
      </c>
      <c r="I1" s="95"/>
      <c r="J1" s="95"/>
      <c r="K1" s="95"/>
      <c r="L1" s="95"/>
      <c r="N1" s="99" t="s">
        <v>1783</v>
      </c>
      <c r="O1" s="99"/>
      <c r="P1" s="99"/>
      <c r="Q1" s="7" t="s">
        <v>89</v>
      </c>
    </row>
    <row r="2" spans="1:17" ht="61.5" customHeight="1" x14ac:dyDescent="0.25">
      <c r="B2" s="2" t="str">
        <f>Summary!Y1</f>
        <v>2025 Members as of 4/18/2025</v>
      </c>
      <c r="C2" s="1" t="s">
        <v>0</v>
      </c>
      <c r="D2" s="1" t="s">
        <v>149</v>
      </c>
      <c r="E2" s="10" t="s">
        <v>27</v>
      </c>
      <c r="F2" s="81" t="s">
        <v>2061</v>
      </c>
      <c r="H2" s="2" t="str">
        <f>B2</f>
        <v>2025 Members as of 4/18/2025</v>
      </c>
      <c r="I2" s="1" t="s">
        <v>0</v>
      </c>
      <c r="J2" s="1" t="s">
        <v>149</v>
      </c>
      <c r="K2" s="10" t="s">
        <v>27</v>
      </c>
      <c r="L2" s="81" t="s">
        <v>2061</v>
      </c>
      <c r="N2" s="16" t="s">
        <v>1781</v>
      </c>
      <c r="O2" s="16" t="s">
        <v>1780</v>
      </c>
      <c r="P2" s="16" t="s">
        <v>27</v>
      </c>
      <c r="Q2" s="81" t="s">
        <v>2061</v>
      </c>
    </row>
    <row r="3" spans="1:17" ht="19.149999999999999" customHeight="1" x14ac:dyDescent="0.25">
      <c r="B3" s="4">
        <f>SUMIFS('2025 Girls'!D:D,'2025 Girls'!$A:$A,$Q$1)</f>
        <v>8</v>
      </c>
      <c r="C3" s="4">
        <f>VLOOKUP($Q$1,'2025 Girls'!A:G,6,0)</f>
        <v>20</v>
      </c>
      <c r="D3" s="4">
        <v>24</v>
      </c>
      <c r="E3" s="4">
        <f>D3-B3</f>
        <v>16</v>
      </c>
      <c r="F3" s="8">
        <f>B3/D3</f>
        <v>0.33333333333333331</v>
      </c>
      <c r="H3" s="4">
        <f>SUMIFS('2025 Girls'!E:E,'2025 Girls'!$A:$A,$Q$1)</f>
        <v>20</v>
      </c>
      <c r="I3" s="4">
        <f>VLOOKUP($Q$1,'2025 Girls'!A:G,7,0)</f>
        <v>36</v>
      </c>
      <c r="J3" s="4">
        <v>4</v>
      </c>
      <c r="K3" s="4">
        <f>J3-H3</f>
        <v>-16</v>
      </c>
      <c r="L3" s="8">
        <f>H3/J3</f>
        <v>5</v>
      </c>
      <c r="N3" s="21">
        <f>B3+H3</f>
        <v>28</v>
      </c>
      <c r="O3" s="21">
        <f>D3+J3</f>
        <v>28</v>
      </c>
      <c r="P3" s="21">
        <f>O3-N3</f>
        <v>0</v>
      </c>
      <c r="Q3" s="8">
        <f>N3/O3</f>
        <v>1</v>
      </c>
    </row>
    <row r="4" spans="1:17" ht="9.6" customHeight="1" x14ac:dyDescent="0.25"/>
    <row r="5" spans="1:17" ht="46.9" customHeight="1" x14ac:dyDescent="0.3">
      <c r="B5" s="94" t="s">
        <v>2062</v>
      </c>
      <c r="C5" s="95"/>
      <c r="D5" s="95"/>
      <c r="E5" s="95"/>
      <c r="F5" s="95"/>
      <c r="H5" s="94" t="s">
        <v>22</v>
      </c>
      <c r="I5" s="95"/>
      <c r="J5" s="95"/>
      <c r="K5" s="95"/>
      <c r="L5" s="95"/>
      <c r="M5" s="83"/>
      <c r="N5" s="99" t="s">
        <v>1784</v>
      </c>
      <c r="O5" s="99"/>
      <c r="P5" s="99"/>
      <c r="Q5" s="99"/>
    </row>
    <row r="6" spans="1:17" ht="64.900000000000006" customHeight="1" x14ac:dyDescent="0.25">
      <c r="B6" s="14" t="str">
        <f>B2</f>
        <v>2025 Members as of 4/18/2025</v>
      </c>
      <c r="C6" s="6" t="s">
        <v>0</v>
      </c>
      <c r="D6" s="6" t="s">
        <v>151</v>
      </c>
      <c r="E6" s="10" t="s">
        <v>27</v>
      </c>
      <c r="F6" s="81" t="s">
        <v>2061</v>
      </c>
      <c r="H6" s="15" t="str">
        <f>B2</f>
        <v>2025 Members as of 4/18/2025</v>
      </c>
      <c r="I6" s="6" t="s">
        <v>20</v>
      </c>
      <c r="J6" s="6" t="s">
        <v>150</v>
      </c>
      <c r="K6" s="10" t="s">
        <v>27</v>
      </c>
      <c r="L6" s="81" t="s">
        <v>2061</v>
      </c>
      <c r="N6" s="16" t="s">
        <v>1781</v>
      </c>
      <c r="O6" s="16" t="s">
        <v>1782</v>
      </c>
      <c r="P6" s="16" t="s">
        <v>27</v>
      </c>
      <c r="Q6" s="81" t="s">
        <v>2061</v>
      </c>
    </row>
    <row r="7" spans="1:17" ht="24.6" customHeight="1" x14ac:dyDescent="0.25">
      <c r="B7" s="4">
        <f>SUMIFS('2025 Adults'!D:D,'2025 Adults'!$A:$A,$Q$1)</f>
        <v>0</v>
      </c>
      <c r="C7" s="21">
        <f>VLOOKUP($Q$1,'2025 Adults'!A:G,6,0)</f>
        <v>3</v>
      </c>
      <c r="D7" s="21">
        <v>1</v>
      </c>
      <c r="E7" s="4">
        <f>D7-B7</f>
        <v>1</v>
      </c>
      <c r="F7" s="8">
        <f>B7/D7</f>
        <v>0</v>
      </c>
      <c r="H7" s="4">
        <f>SUMIFS('2025 Adults'!E:E,'2025 Adults'!$A:$A,$Q$1)</f>
        <v>27</v>
      </c>
      <c r="I7" s="21">
        <f>VLOOKUP($Q$1,'2025 Adults'!A:G,7,0)</f>
        <v>37</v>
      </c>
      <c r="J7" s="21">
        <v>22</v>
      </c>
      <c r="K7" s="4">
        <f>J7-H7</f>
        <v>-5</v>
      </c>
      <c r="L7" s="8">
        <f>H7/J7</f>
        <v>1.2272727272727273</v>
      </c>
      <c r="N7" s="21">
        <f>B7+H7</f>
        <v>27</v>
      </c>
      <c r="O7" s="21">
        <f>D7+J7</f>
        <v>23</v>
      </c>
      <c r="P7" s="21">
        <f>O7-N7</f>
        <v>-4</v>
      </c>
      <c r="Q7" s="8">
        <f>N7/O7</f>
        <v>1.173913043478261</v>
      </c>
    </row>
    <row r="8" spans="1:17" ht="13.15" customHeight="1" x14ac:dyDescent="0.25"/>
    <row r="9" spans="1:17" ht="46.9" customHeight="1" x14ac:dyDescent="0.3">
      <c r="B9" s="98" t="s">
        <v>28</v>
      </c>
      <c r="C9" s="93"/>
      <c r="D9" s="93"/>
      <c r="E9" s="93"/>
      <c r="F9" s="93"/>
    </row>
    <row r="10" spans="1:17" ht="46.9" customHeight="1" x14ac:dyDescent="0.25">
      <c r="B10" s="9" t="s">
        <v>21</v>
      </c>
      <c r="C10" s="3" t="s">
        <v>29</v>
      </c>
      <c r="D10" s="10" t="s">
        <v>27</v>
      </c>
      <c r="E10" s="81" t="s">
        <v>2061</v>
      </c>
    </row>
    <row r="11" spans="1:17" ht="18" customHeight="1" x14ac:dyDescent="0.25">
      <c r="B11" s="4">
        <f>COUNTIF('2025 New Troops'!A:A,Q1)</f>
        <v>0</v>
      </c>
      <c r="C11" s="5">
        <v>4</v>
      </c>
      <c r="D11" s="24">
        <f>C11-B11</f>
        <v>4</v>
      </c>
      <c r="E11" s="8">
        <f>B11/C11</f>
        <v>0</v>
      </c>
    </row>
    <row r="12" spans="1:17" ht="46.9" customHeight="1" x14ac:dyDescent="0.35">
      <c r="B12" s="97" t="s">
        <v>25</v>
      </c>
      <c r="C12" s="97"/>
      <c r="D12" s="97"/>
      <c r="E12" s="97"/>
      <c r="F12" s="97"/>
      <c r="G12" s="97"/>
      <c r="H12" s="97"/>
    </row>
    <row r="13" spans="1:17" ht="46.9" customHeight="1" x14ac:dyDescent="0.25">
      <c r="A13" s="24" t="s">
        <v>152</v>
      </c>
      <c r="B13" s="49" t="s">
        <v>2</v>
      </c>
      <c r="C13" s="49" t="s">
        <v>3</v>
      </c>
      <c r="D13" s="50" t="s">
        <v>4</v>
      </c>
      <c r="E13" s="51" t="s">
        <v>5</v>
      </c>
      <c r="F13" s="51" t="s">
        <v>6</v>
      </c>
      <c r="G13" s="52" t="s">
        <v>7</v>
      </c>
      <c r="H13" s="52" t="s">
        <v>1824</v>
      </c>
      <c r="I13" s="52" t="s">
        <v>8</v>
      </c>
      <c r="J13" s="70" t="str">
        <f>Summary!Y1</f>
        <v>2025 Members as of 4/18/2025</v>
      </c>
      <c r="K13" s="53" t="s">
        <v>9</v>
      </c>
      <c r="L13" s="54" t="s">
        <v>10</v>
      </c>
    </row>
    <row r="14" spans="1:17" ht="25.5" customHeight="1" x14ac:dyDescent="0.25">
      <c r="A14" s="4" t="s">
        <v>193</v>
      </c>
      <c r="B14" s="59" t="s">
        <v>3059</v>
      </c>
      <c r="C14" s="60" t="s">
        <v>13</v>
      </c>
      <c r="D14" s="61" t="s">
        <v>1966</v>
      </c>
      <c r="E14" s="60">
        <v>73942</v>
      </c>
      <c r="F14" s="60" t="s">
        <v>3060</v>
      </c>
      <c r="G14" s="62" t="s">
        <v>2768</v>
      </c>
      <c r="H14" s="62" t="s">
        <v>2697</v>
      </c>
      <c r="I14" s="63">
        <v>232</v>
      </c>
      <c r="J14" s="22">
        <f>IFERROR(VLOOKUP(A14,'GS by School'!A:D,3,0),0)</f>
        <v>1</v>
      </c>
      <c r="K14" s="4">
        <f>I14-J14</f>
        <v>231</v>
      </c>
      <c r="L14" s="8">
        <f>IFERROR(I14/#REF!,0)</f>
        <v>0</v>
      </c>
    </row>
    <row r="15" spans="1:17" ht="25.5" customHeight="1" x14ac:dyDescent="0.25">
      <c r="A15" s="38" t="s">
        <v>930</v>
      </c>
      <c r="B15" s="58" t="s">
        <v>3061</v>
      </c>
      <c r="C15" s="55" t="s">
        <v>13</v>
      </c>
      <c r="D15" s="48" t="s">
        <v>1975</v>
      </c>
      <c r="E15" s="48">
        <v>73931</v>
      </c>
      <c r="F15" s="48" t="s">
        <v>3062</v>
      </c>
      <c r="G15" s="48" t="s">
        <v>2695</v>
      </c>
      <c r="H15" s="55" t="s">
        <v>2744</v>
      </c>
      <c r="I15" s="4">
        <v>43</v>
      </c>
      <c r="J15" s="22">
        <f>IFERROR(VLOOKUP(A15,'GS by School'!A:D,3,0),0)</f>
        <v>0</v>
      </c>
      <c r="K15" s="4">
        <f t="shared" ref="K15:K37" si="0">I15-J15</f>
        <v>43</v>
      </c>
      <c r="L15" s="8">
        <f>IFERROR(I15/#REF!,0)</f>
        <v>0</v>
      </c>
    </row>
    <row r="16" spans="1:17" ht="25.5" customHeight="1" x14ac:dyDescent="0.25">
      <c r="A16" s="38" t="s">
        <v>1044</v>
      </c>
      <c r="B16" s="58" t="s">
        <v>3063</v>
      </c>
      <c r="C16" s="55" t="s">
        <v>13</v>
      </c>
      <c r="D16" s="48" t="s">
        <v>1976</v>
      </c>
      <c r="E16" s="48">
        <v>73932</v>
      </c>
      <c r="F16" s="48" t="s">
        <v>3064</v>
      </c>
      <c r="G16" s="48" t="s">
        <v>2695</v>
      </c>
      <c r="H16" s="55" t="s">
        <v>2744</v>
      </c>
      <c r="I16" s="4">
        <v>99</v>
      </c>
      <c r="J16" s="22">
        <f>IFERROR(VLOOKUP(A16,'GS by School'!A:D,3,0),0)</f>
        <v>0</v>
      </c>
      <c r="K16" s="4">
        <f t="shared" si="0"/>
        <v>99</v>
      </c>
      <c r="L16" s="8">
        <f>IFERROR(I16/#REF!,0)</f>
        <v>0</v>
      </c>
    </row>
    <row r="17" spans="1:12" ht="33" customHeight="1" x14ac:dyDescent="0.25">
      <c r="A17" s="38" t="s">
        <v>1313</v>
      </c>
      <c r="B17" s="58" t="s">
        <v>3065</v>
      </c>
      <c r="C17" s="55" t="s">
        <v>13</v>
      </c>
      <c r="D17" s="48" t="s">
        <v>1966</v>
      </c>
      <c r="E17" s="48">
        <v>73942</v>
      </c>
      <c r="F17" s="48" t="s">
        <v>3060</v>
      </c>
      <c r="G17" s="48" t="s">
        <v>2695</v>
      </c>
      <c r="H17" s="55" t="s">
        <v>2695</v>
      </c>
      <c r="I17" s="4">
        <v>81</v>
      </c>
      <c r="J17" s="22">
        <f>IFERROR(VLOOKUP(A17,'GS by School'!A:D,3,0),0)</f>
        <v>0</v>
      </c>
      <c r="K17" s="4">
        <f t="shared" si="0"/>
        <v>81</v>
      </c>
      <c r="L17" s="8">
        <f>IFERROR(I17/#REF!,0)</f>
        <v>0</v>
      </c>
    </row>
    <row r="18" spans="1:12" ht="25.5" customHeight="1" x14ac:dyDescent="0.25">
      <c r="A18" s="38" t="s">
        <v>1411</v>
      </c>
      <c r="B18" s="58" t="s">
        <v>1412</v>
      </c>
      <c r="C18" s="55" t="s">
        <v>13</v>
      </c>
      <c r="D18" s="48" t="s">
        <v>1977</v>
      </c>
      <c r="E18" s="48">
        <v>79024</v>
      </c>
      <c r="F18" s="48" t="s">
        <v>3066</v>
      </c>
      <c r="G18" s="48" t="s">
        <v>2695</v>
      </c>
      <c r="H18" s="55" t="s">
        <v>2710</v>
      </c>
      <c r="I18" s="4">
        <v>62</v>
      </c>
      <c r="J18" s="22">
        <f>IFERROR(VLOOKUP(A18,'GS by School'!A:D,3,0),0)</f>
        <v>0</v>
      </c>
      <c r="K18" s="4">
        <f t="shared" si="0"/>
        <v>62</v>
      </c>
      <c r="L18" s="8">
        <f>IFERROR(I18/#REF!,0)</f>
        <v>0</v>
      </c>
    </row>
    <row r="19" spans="1:12" ht="25.5" customHeight="1" x14ac:dyDescent="0.25">
      <c r="A19" s="38" t="s">
        <v>1248</v>
      </c>
      <c r="B19" s="58" t="s">
        <v>1249</v>
      </c>
      <c r="C19" s="55" t="s">
        <v>13</v>
      </c>
      <c r="D19" s="48" t="s">
        <v>1979</v>
      </c>
      <c r="E19" s="48">
        <v>79034</v>
      </c>
      <c r="F19" s="48" t="s">
        <v>3067</v>
      </c>
      <c r="G19" s="48" t="s">
        <v>2695</v>
      </c>
      <c r="H19" s="55" t="s">
        <v>2710</v>
      </c>
      <c r="I19" s="4">
        <v>95</v>
      </c>
      <c r="J19" s="22">
        <f>IFERROR(VLOOKUP(A19,'GS by School'!A:D,3,0),0)</f>
        <v>0</v>
      </c>
      <c r="K19" s="4">
        <f t="shared" si="0"/>
        <v>95</v>
      </c>
      <c r="L19" s="8">
        <f>IFERROR(I19/#REF!,0)</f>
        <v>0</v>
      </c>
    </row>
    <row r="20" spans="1:12" ht="25.5" customHeight="1" x14ac:dyDescent="0.25">
      <c r="A20" s="38" t="s">
        <v>1039</v>
      </c>
      <c r="B20" s="58" t="s">
        <v>3068</v>
      </c>
      <c r="C20" s="55" t="s">
        <v>13</v>
      </c>
      <c r="D20" s="48" t="s">
        <v>1980</v>
      </c>
      <c r="E20" s="48">
        <v>73938</v>
      </c>
      <c r="F20" s="48" t="s">
        <v>3069</v>
      </c>
      <c r="G20" s="48" t="s">
        <v>2695</v>
      </c>
      <c r="H20" s="55" t="s">
        <v>2744</v>
      </c>
      <c r="I20" s="4">
        <v>31</v>
      </c>
      <c r="J20" s="22">
        <f>IFERROR(VLOOKUP(A20,'GS by School'!A:D,3,0),0)</f>
        <v>0</v>
      </c>
      <c r="K20" s="4">
        <f t="shared" si="0"/>
        <v>31</v>
      </c>
      <c r="L20" s="8">
        <f>IFERROR(I20/#REF!,0)</f>
        <v>0</v>
      </c>
    </row>
    <row r="21" spans="1:12" ht="25.5" customHeight="1" x14ac:dyDescent="0.25">
      <c r="A21" s="4" t="s">
        <v>651</v>
      </c>
      <c r="B21" s="35" t="s">
        <v>652</v>
      </c>
      <c r="C21" s="56" t="s">
        <v>13</v>
      </c>
      <c r="D21" s="56" t="s">
        <v>1981</v>
      </c>
      <c r="E21" s="56">
        <v>73939</v>
      </c>
      <c r="F21" s="56" t="s">
        <v>3070</v>
      </c>
      <c r="G21" s="56" t="s">
        <v>2695</v>
      </c>
      <c r="H21" s="56" t="s">
        <v>2744</v>
      </c>
      <c r="I21" s="4">
        <v>72</v>
      </c>
      <c r="J21" s="22">
        <f>IFERROR(VLOOKUP(A21,'GS by School'!A:D,3,0),0)</f>
        <v>18</v>
      </c>
      <c r="K21" s="4">
        <f t="shared" si="0"/>
        <v>54</v>
      </c>
      <c r="L21" s="8">
        <f>IFERROR(I21/#REF!,0)</f>
        <v>0</v>
      </c>
    </row>
    <row r="22" spans="1:12" ht="25.5" customHeight="1" x14ac:dyDescent="0.25">
      <c r="A22" s="4" t="s">
        <v>458</v>
      </c>
      <c r="B22" s="35" t="s">
        <v>3071</v>
      </c>
      <c r="C22" s="56" t="s">
        <v>13</v>
      </c>
      <c r="D22" s="56" t="s">
        <v>1982</v>
      </c>
      <c r="E22" s="56">
        <v>79040</v>
      </c>
      <c r="F22" s="56" t="s">
        <v>3072</v>
      </c>
      <c r="G22" s="56" t="s">
        <v>2695</v>
      </c>
      <c r="H22" s="56" t="s">
        <v>2697</v>
      </c>
      <c r="I22" s="4">
        <v>74</v>
      </c>
      <c r="J22" s="22">
        <f>IFERROR(VLOOKUP(A22,'GS by School'!A:D,3,0),0)</f>
        <v>0</v>
      </c>
      <c r="K22" s="4">
        <f t="shared" si="0"/>
        <v>74</v>
      </c>
      <c r="L22" s="8">
        <f>IFERROR(I22/#REF!,0)</f>
        <v>0</v>
      </c>
    </row>
    <row r="23" spans="1:12" ht="25.5" customHeight="1" x14ac:dyDescent="0.25">
      <c r="A23" s="4" t="s">
        <v>481</v>
      </c>
      <c r="B23" s="35" t="s">
        <v>3073</v>
      </c>
      <c r="C23" s="56" t="s">
        <v>13</v>
      </c>
      <c r="D23" s="56" t="s">
        <v>1983</v>
      </c>
      <c r="E23" s="56">
        <v>79081</v>
      </c>
      <c r="F23" s="56" t="s">
        <v>3074</v>
      </c>
      <c r="G23" s="56" t="s">
        <v>2695</v>
      </c>
      <c r="H23" s="56" t="s">
        <v>2696</v>
      </c>
      <c r="I23" s="4">
        <v>165</v>
      </c>
      <c r="J23" s="22">
        <f>IFERROR(VLOOKUP(A23,'GS by School'!A:D,3,0),0)</f>
        <v>0</v>
      </c>
      <c r="K23" s="4">
        <f t="shared" si="0"/>
        <v>165</v>
      </c>
      <c r="L23" s="8">
        <f>IFERROR(I23/#REF!,0)</f>
        <v>0</v>
      </c>
    </row>
    <row r="24" spans="1:12" ht="25.5" customHeight="1" x14ac:dyDescent="0.25">
      <c r="A24" s="4" t="s">
        <v>1136</v>
      </c>
      <c r="B24" s="35" t="s">
        <v>3075</v>
      </c>
      <c r="C24" s="56" t="s">
        <v>13</v>
      </c>
      <c r="D24" s="56" t="s">
        <v>1984</v>
      </c>
      <c r="E24" s="56">
        <v>73944</v>
      </c>
      <c r="F24" s="56" t="s">
        <v>3076</v>
      </c>
      <c r="G24" s="56" t="s">
        <v>2695</v>
      </c>
      <c r="H24" s="56" t="s">
        <v>2744</v>
      </c>
      <c r="I24" s="4">
        <v>22</v>
      </c>
      <c r="J24" s="22">
        <f>IFERROR(VLOOKUP(A24,'GS by School'!A:D,3,0),0)</f>
        <v>0</v>
      </c>
      <c r="K24" s="4">
        <f t="shared" si="0"/>
        <v>22</v>
      </c>
      <c r="L24" s="8">
        <f>IFERROR(I24/#REF!,0)</f>
        <v>0</v>
      </c>
    </row>
    <row r="25" spans="1:12" ht="25.5" customHeight="1" x14ac:dyDescent="0.25">
      <c r="A25" s="4" t="s">
        <v>756</v>
      </c>
      <c r="B25" s="35" t="s">
        <v>3077</v>
      </c>
      <c r="C25" s="56" t="s">
        <v>13</v>
      </c>
      <c r="D25" s="56" t="s">
        <v>1966</v>
      </c>
      <c r="E25" s="56">
        <v>73942</v>
      </c>
      <c r="F25" s="56" t="s">
        <v>3060</v>
      </c>
      <c r="G25" s="56" t="s">
        <v>2698</v>
      </c>
      <c r="H25" s="56" t="s">
        <v>2698</v>
      </c>
      <c r="I25" s="4">
        <v>53</v>
      </c>
      <c r="J25" s="22">
        <f>IFERROR(VLOOKUP(A25,'GS by School'!A:D,3,0),0)</f>
        <v>0</v>
      </c>
      <c r="K25" s="4">
        <f t="shared" si="0"/>
        <v>53</v>
      </c>
      <c r="L25" s="8">
        <f>IFERROR(I25/#REF!,0)</f>
        <v>0</v>
      </c>
    </row>
    <row r="26" spans="1:12" ht="25.5" customHeight="1" x14ac:dyDescent="0.25">
      <c r="A26" s="4" t="s">
        <v>1324</v>
      </c>
      <c r="B26" s="35" t="s">
        <v>2551</v>
      </c>
      <c r="C26" s="56" t="s">
        <v>13</v>
      </c>
      <c r="D26" s="56" t="s">
        <v>1985</v>
      </c>
      <c r="E26" s="56">
        <v>73945</v>
      </c>
      <c r="F26" s="56" t="s">
        <v>3078</v>
      </c>
      <c r="G26" s="56" t="s">
        <v>2695</v>
      </c>
      <c r="H26" s="56" t="s">
        <v>2744</v>
      </c>
      <c r="I26" s="4">
        <v>198</v>
      </c>
      <c r="J26" s="22">
        <f>IFERROR(VLOOKUP(A26,'GS by School'!A:D,3,0),0)</f>
        <v>1</v>
      </c>
      <c r="K26" s="4">
        <f t="shared" si="0"/>
        <v>197</v>
      </c>
      <c r="L26" s="8">
        <f>IFERROR(I26/#REF!,0)</f>
        <v>0</v>
      </c>
    </row>
    <row r="27" spans="1:12" ht="34.5" customHeight="1" x14ac:dyDescent="0.25">
      <c r="A27" s="4" t="s">
        <v>1454</v>
      </c>
      <c r="B27" s="35" t="s">
        <v>3079</v>
      </c>
      <c r="C27" s="56" t="s">
        <v>13</v>
      </c>
      <c r="D27" s="56" t="s">
        <v>1986</v>
      </c>
      <c r="E27" s="56">
        <v>79070</v>
      </c>
      <c r="F27" s="56" t="s">
        <v>3080</v>
      </c>
      <c r="G27" s="56" t="s">
        <v>2709</v>
      </c>
      <c r="H27" s="56" t="s">
        <v>2768</v>
      </c>
      <c r="I27" s="4">
        <v>238</v>
      </c>
      <c r="J27" s="22">
        <f>IFERROR(VLOOKUP(A27,'GS by School'!A:D,3,0),0)</f>
        <v>0</v>
      </c>
      <c r="K27" s="4">
        <f t="shared" si="0"/>
        <v>238</v>
      </c>
      <c r="L27" s="8">
        <f>IFERROR(I27/#REF!,0)</f>
        <v>0</v>
      </c>
    </row>
    <row r="28" spans="1:12" ht="25.5" customHeight="1" x14ac:dyDescent="0.25">
      <c r="A28" s="4" t="s">
        <v>455</v>
      </c>
      <c r="B28" s="35" t="s">
        <v>3081</v>
      </c>
      <c r="C28" s="56" t="s">
        <v>13</v>
      </c>
      <c r="D28" s="56" t="s">
        <v>3082</v>
      </c>
      <c r="E28" s="56">
        <v>79005</v>
      </c>
      <c r="F28" s="56" t="s">
        <v>3083</v>
      </c>
      <c r="G28" s="56" t="s">
        <v>2695</v>
      </c>
      <c r="H28" s="56" t="s">
        <v>2696</v>
      </c>
      <c r="I28" s="4">
        <v>80</v>
      </c>
      <c r="J28" s="22">
        <f>IFERROR(VLOOKUP(A28,'GS by School'!A:D,3,0),0)</f>
        <v>0</v>
      </c>
      <c r="K28" s="4">
        <f t="shared" si="0"/>
        <v>80</v>
      </c>
      <c r="L28" s="8">
        <f>IFERROR(I28/#REF!,0)</f>
        <v>0</v>
      </c>
    </row>
    <row r="29" spans="1:12" ht="25.5" customHeight="1" x14ac:dyDescent="0.25">
      <c r="A29" s="4" t="s">
        <v>1375</v>
      </c>
      <c r="B29" s="35" t="s">
        <v>3084</v>
      </c>
      <c r="C29" s="56" t="s">
        <v>13</v>
      </c>
      <c r="D29" s="56" t="s">
        <v>1966</v>
      </c>
      <c r="E29" s="56">
        <v>73942</v>
      </c>
      <c r="F29" s="56" t="s">
        <v>3060</v>
      </c>
      <c r="G29" s="56" t="s">
        <v>2698</v>
      </c>
      <c r="H29" s="56" t="s">
        <v>2698</v>
      </c>
      <c r="I29" s="4">
        <v>56</v>
      </c>
      <c r="J29" s="22">
        <f>IFERROR(VLOOKUP(A29,'GS by School'!A:D,3,0),0)</f>
        <v>0</v>
      </c>
      <c r="K29" s="4">
        <f t="shared" si="0"/>
        <v>56</v>
      </c>
      <c r="L29" s="8">
        <f>IFERROR(I29/#REF!,0)</f>
        <v>0</v>
      </c>
    </row>
    <row r="30" spans="1:12" ht="25.5" customHeight="1" x14ac:dyDescent="0.25">
      <c r="A30" s="4" t="s">
        <v>1528</v>
      </c>
      <c r="B30" s="35" t="s">
        <v>1529</v>
      </c>
      <c r="C30" s="56" t="s">
        <v>13</v>
      </c>
      <c r="D30" s="56" t="s">
        <v>1987</v>
      </c>
      <c r="E30" s="56">
        <v>73945</v>
      </c>
      <c r="F30" s="56" t="s">
        <v>3085</v>
      </c>
      <c r="G30" s="56" t="s">
        <v>2695</v>
      </c>
      <c r="H30" s="56" t="s">
        <v>2711</v>
      </c>
      <c r="I30" s="4">
        <v>27</v>
      </c>
      <c r="J30" s="22">
        <f>IFERROR(VLOOKUP(A30,'GS by School'!A:D,3,0),0)</f>
        <v>0</v>
      </c>
      <c r="K30" s="4">
        <f t="shared" si="0"/>
        <v>27</v>
      </c>
      <c r="L30" s="8">
        <f>IFERROR(I30/#REF!,0)</f>
        <v>0</v>
      </c>
    </row>
    <row r="31" spans="1:12" ht="25.5" customHeight="1" x14ac:dyDescent="0.25">
      <c r="A31" s="4" t="s">
        <v>515</v>
      </c>
      <c r="B31" s="35" t="s">
        <v>516</v>
      </c>
      <c r="C31" s="56" t="s">
        <v>13</v>
      </c>
      <c r="D31" s="56" t="s">
        <v>1986</v>
      </c>
      <c r="E31" s="56">
        <v>79070</v>
      </c>
      <c r="F31" s="56" t="s">
        <v>3080</v>
      </c>
      <c r="G31" s="56" t="s">
        <v>2695</v>
      </c>
      <c r="H31" s="56" t="s">
        <v>2698</v>
      </c>
      <c r="I31" s="4">
        <v>95</v>
      </c>
      <c r="J31" s="22">
        <f>IFERROR(VLOOKUP(A31,'GS by School'!A:D,3,0),0)</f>
        <v>0</v>
      </c>
      <c r="K31" s="4">
        <f t="shared" si="0"/>
        <v>95</v>
      </c>
      <c r="L31" s="8">
        <f>IFERROR(I31/#REF!,0)</f>
        <v>0</v>
      </c>
    </row>
    <row r="32" spans="1:12" ht="30.75" customHeight="1" x14ac:dyDescent="0.25">
      <c r="A32" s="4" t="s">
        <v>237</v>
      </c>
      <c r="B32" s="35" t="s">
        <v>3086</v>
      </c>
      <c r="C32" s="56" t="s">
        <v>13</v>
      </c>
      <c r="D32" s="56" t="s">
        <v>1966</v>
      </c>
      <c r="E32" s="56">
        <v>73942</v>
      </c>
      <c r="F32" s="56" t="s">
        <v>3060</v>
      </c>
      <c r="G32" s="56" t="s">
        <v>2709</v>
      </c>
      <c r="H32" s="56" t="s">
        <v>2767</v>
      </c>
      <c r="I32" s="4">
        <v>221</v>
      </c>
      <c r="J32" s="22">
        <f>IFERROR(VLOOKUP(A32,'GS by School'!A:D,3,0),0)</f>
        <v>0</v>
      </c>
      <c r="K32" s="4">
        <f t="shared" si="0"/>
        <v>221</v>
      </c>
      <c r="L32" s="8">
        <f>IFERROR(I32/#REF!,0)</f>
        <v>0</v>
      </c>
    </row>
    <row r="33" spans="1:12" ht="25.5" customHeight="1" x14ac:dyDescent="0.25">
      <c r="A33" s="4" t="s">
        <v>3087</v>
      </c>
      <c r="B33" s="35" t="s">
        <v>3088</v>
      </c>
      <c r="C33" s="56" t="s">
        <v>13</v>
      </c>
      <c r="D33" s="56" t="s">
        <v>3089</v>
      </c>
      <c r="E33" s="56">
        <v>79062</v>
      </c>
      <c r="F33" s="56" t="s">
        <v>3090</v>
      </c>
      <c r="G33" s="56" t="s">
        <v>2695</v>
      </c>
      <c r="H33" s="56" t="s">
        <v>3091</v>
      </c>
      <c r="I33" s="4">
        <v>46</v>
      </c>
      <c r="J33" s="22">
        <f>IFERROR(VLOOKUP(A33,'GS by School'!A:D,3,0),0)</f>
        <v>0</v>
      </c>
      <c r="K33" s="4">
        <f t="shared" si="0"/>
        <v>46</v>
      </c>
      <c r="L33" s="8">
        <f>IFERROR(I33/#REF!,0)</f>
        <v>0</v>
      </c>
    </row>
    <row r="34" spans="1:12" ht="25.5" customHeight="1" x14ac:dyDescent="0.25">
      <c r="A34" s="4" t="s">
        <v>450</v>
      </c>
      <c r="B34" s="35" t="s">
        <v>451</v>
      </c>
      <c r="C34" s="56" t="s">
        <v>13</v>
      </c>
      <c r="D34" s="56" t="s">
        <v>1966</v>
      </c>
      <c r="E34" s="56">
        <v>73942</v>
      </c>
      <c r="F34" s="56" t="s">
        <v>3092</v>
      </c>
      <c r="G34" s="56" t="s">
        <v>2695</v>
      </c>
      <c r="H34" s="56" t="s">
        <v>2711</v>
      </c>
      <c r="I34" s="4">
        <v>13</v>
      </c>
      <c r="J34" s="22">
        <f>IFERROR(VLOOKUP(A34,'GS by School'!A:D,3,0),0)</f>
        <v>0</v>
      </c>
      <c r="K34" s="4">
        <f t="shared" si="0"/>
        <v>13</v>
      </c>
      <c r="L34" s="8">
        <f>IFERROR(I34/#REF!,0)</f>
        <v>0</v>
      </c>
    </row>
    <row r="35" spans="1:12" ht="33" customHeight="1" x14ac:dyDescent="0.25">
      <c r="A35" s="4" t="s">
        <v>464</v>
      </c>
      <c r="B35" s="35" t="s">
        <v>3093</v>
      </c>
      <c r="C35" s="56" t="s">
        <v>13</v>
      </c>
      <c r="D35" s="56" t="s">
        <v>1988</v>
      </c>
      <c r="E35" s="56">
        <v>73950</v>
      </c>
      <c r="F35" s="56" t="s">
        <v>3094</v>
      </c>
      <c r="G35" s="56" t="s">
        <v>2695</v>
      </c>
      <c r="H35" s="56" t="s">
        <v>2744</v>
      </c>
      <c r="I35" s="4">
        <v>147</v>
      </c>
      <c r="J35" s="22">
        <f>IFERROR(VLOOKUP(A35,'GS by School'!A:D,3,0),0)</f>
        <v>0</v>
      </c>
      <c r="K35" s="4">
        <f t="shared" si="0"/>
        <v>147</v>
      </c>
      <c r="L35" s="8">
        <f>IFERROR(I35/#REF!,0)</f>
        <v>0</v>
      </c>
    </row>
    <row r="36" spans="1:12" ht="25.5" customHeight="1" x14ac:dyDescent="0.25">
      <c r="A36" s="4" t="s">
        <v>674</v>
      </c>
      <c r="B36" s="35" t="s">
        <v>3095</v>
      </c>
      <c r="C36" s="56" t="s">
        <v>13</v>
      </c>
      <c r="D36" s="56" t="s">
        <v>1989</v>
      </c>
      <c r="E36" s="56">
        <v>73951</v>
      </c>
      <c r="F36" s="56" t="s">
        <v>3096</v>
      </c>
      <c r="G36" s="56" t="s">
        <v>2695</v>
      </c>
      <c r="H36" s="56" t="s">
        <v>2744</v>
      </c>
      <c r="I36" s="4">
        <v>78</v>
      </c>
      <c r="J36" s="22">
        <f>IFERROR(VLOOKUP(A36,'GS by School'!A:D,3,0),0)</f>
        <v>0</v>
      </c>
      <c r="K36" s="4">
        <f t="shared" si="0"/>
        <v>78</v>
      </c>
      <c r="L36" s="8">
        <f>IFERROR(I36/#REF!,0)</f>
        <v>0</v>
      </c>
    </row>
    <row r="37" spans="1:12" ht="25.5" customHeight="1" x14ac:dyDescent="0.25">
      <c r="A37" s="4" t="s">
        <v>1990</v>
      </c>
      <c r="B37" s="35" t="s">
        <v>3097</v>
      </c>
      <c r="C37" s="56" t="s">
        <v>13</v>
      </c>
      <c r="D37" s="56" t="s">
        <v>1981</v>
      </c>
      <c r="E37" s="56">
        <v>73939</v>
      </c>
      <c r="F37" s="56" t="s">
        <v>3098</v>
      </c>
      <c r="G37" s="56" t="s">
        <v>2695</v>
      </c>
      <c r="H37" s="56" t="s">
        <v>2744</v>
      </c>
      <c r="I37" s="4">
        <v>47</v>
      </c>
      <c r="J37" s="22">
        <f>IFERROR(VLOOKUP(A37,'GS by School'!A:D,3,0),0)</f>
        <v>0</v>
      </c>
      <c r="K37" s="4">
        <f t="shared" si="0"/>
        <v>47</v>
      </c>
      <c r="L37" s="8">
        <f>IFERROR(I37/#REF!,0)</f>
        <v>0</v>
      </c>
    </row>
    <row r="38" spans="1:12" ht="25.5" customHeight="1" x14ac:dyDescent="0.25">
      <c r="D38" s="33"/>
    </row>
    <row r="39" spans="1:12" ht="25.5" customHeight="1" x14ac:dyDescent="0.25">
      <c r="D39" s="33"/>
    </row>
    <row r="40" spans="1:12" ht="25.5" customHeight="1" x14ac:dyDescent="0.25">
      <c r="D40" s="33"/>
    </row>
    <row r="41" spans="1:12" ht="25.5" customHeight="1" x14ac:dyDescent="0.25">
      <c r="D41" s="33"/>
    </row>
    <row r="42" spans="1:12" ht="25.5" customHeight="1" x14ac:dyDescent="0.25">
      <c r="D42" s="33"/>
    </row>
    <row r="43" spans="1:12" ht="25.5" customHeight="1" x14ac:dyDescent="0.25">
      <c r="D43" s="33"/>
    </row>
    <row r="44" spans="1:12" ht="25.5" customHeight="1" x14ac:dyDescent="0.25">
      <c r="D44" s="33"/>
    </row>
    <row r="45" spans="1:12" ht="25.5" customHeight="1" x14ac:dyDescent="0.25">
      <c r="D45" s="33"/>
    </row>
    <row r="46" spans="1:12" ht="25.5" customHeight="1" x14ac:dyDescent="0.25">
      <c r="D46" s="33"/>
    </row>
    <row r="47" spans="1:12" ht="25.5" customHeight="1" x14ac:dyDescent="0.25">
      <c r="D47" s="33"/>
    </row>
    <row r="48" spans="1:12" ht="25.5" customHeight="1" x14ac:dyDescent="0.25">
      <c r="D48" s="33"/>
    </row>
    <row r="49" spans="4:4" ht="25.5" customHeight="1" x14ac:dyDescent="0.25">
      <c r="D49" s="33"/>
    </row>
    <row r="50" spans="4:4" ht="25.5" customHeight="1" x14ac:dyDescent="0.25">
      <c r="D50" s="33"/>
    </row>
    <row r="51" spans="4:4" ht="25.5" customHeight="1" x14ac:dyDescent="0.25">
      <c r="D51" s="33"/>
    </row>
    <row r="52" spans="4:4" ht="25.5" customHeight="1" x14ac:dyDescent="0.25">
      <c r="D52" s="33"/>
    </row>
    <row r="53" spans="4:4" ht="25.5" customHeight="1" x14ac:dyDescent="0.25">
      <c r="D53" s="33"/>
    </row>
    <row r="54" spans="4:4" ht="25.5" customHeight="1" x14ac:dyDescent="0.25">
      <c r="D54" s="33"/>
    </row>
    <row r="55" spans="4:4" ht="25.5" customHeight="1" x14ac:dyDescent="0.25">
      <c r="D55" s="33"/>
    </row>
    <row r="56" spans="4:4" ht="25.5" customHeight="1" x14ac:dyDescent="0.25">
      <c r="D56" s="33"/>
    </row>
    <row r="57" spans="4:4" ht="25.5" customHeight="1" x14ac:dyDescent="0.25">
      <c r="D57" s="33"/>
    </row>
    <row r="58" spans="4:4" ht="25.5" customHeight="1" x14ac:dyDescent="0.25">
      <c r="D58" s="33"/>
    </row>
    <row r="59" spans="4:4" ht="46.9" customHeight="1" x14ac:dyDescent="0.25">
      <c r="D59" s="33"/>
    </row>
    <row r="60" spans="4:4" ht="46.9" customHeight="1" x14ac:dyDescent="0.25">
      <c r="D60" s="33"/>
    </row>
    <row r="61" spans="4:4" ht="46.9" customHeight="1" x14ac:dyDescent="0.25">
      <c r="D61" s="33"/>
    </row>
  </sheetData>
  <mergeCells count="8">
    <mergeCell ref="B12:H12"/>
    <mergeCell ref="B9:F9"/>
    <mergeCell ref="B1:F1"/>
    <mergeCell ref="H1:L1"/>
    <mergeCell ref="N1:P1"/>
    <mergeCell ref="N5:Q5"/>
    <mergeCell ref="H5:L5"/>
    <mergeCell ref="B5:F5"/>
  </mergeCells>
  <pageMargins left="0.2" right="0.2" top="0.5" bottom="0.25" header="0.3" footer="0.3"/>
  <pageSetup orientation="landscape" r:id="rId1"/>
  <headerFooter>
    <oddHeader>&amp;C&amp;A</oddHeader>
  </headerFooter>
  <rowBreaks count="1" manualBreakCount="1">
    <brk id="11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0D93B-3D77-4335-AB16-54E91E8DA750}">
  <dimension ref="A1:Q60"/>
  <sheetViews>
    <sheetView topLeftCell="A7" workbookViewId="0">
      <selection activeCell="B402" sqref="B402"/>
    </sheetView>
  </sheetViews>
  <sheetFormatPr defaultColWidth="9.140625" defaultRowHeight="46.9" customHeight="1" x14ac:dyDescent="0.25"/>
  <cols>
    <col min="1" max="1" width="2.7109375" style="7" customWidth="1"/>
    <col min="2" max="2" width="16.28515625" style="7" customWidth="1"/>
    <col min="3" max="3" width="5.7109375" style="7" customWidth="1"/>
    <col min="4" max="4" width="8.85546875" style="7" customWidth="1"/>
    <col min="5" max="5" width="6.85546875" style="7" customWidth="1"/>
    <col min="6" max="6" width="8" style="7" customWidth="1"/>
    <col min="7" max="7" width="8.7109375" style="7" customWidth="1"/>
    <col min="8" max="8" width="6.5703125" style="7" customWidth="1"/>
    <col min="9" max="10" width="7.7109375" style="7" customWidth="1"/>
    <col min="11" max="11" width="9.28515625" style="7" customWidth="1"/>
    <col min="12" max="12" width="8.85546875" style="7" customWidth="1"/>
    <col min="13" max="13" width="8.5703125" style="7" customWidth="1"/>
    <col min="14" max="14" width="8.28515625" style="7" customWidth="1"/>
    <col min="15" max="16384" width="9.140625" style="7"/>
  </cols>
  <sheetData>
    <row r="1" spans="1:17" ht="23.45" customHeight="1" x14ac:dyDescent="0.3">
      <c r="B1" s="94" t="s">
        <v>2064</v>
      </c>
      <c r="C1" s="95"/>
      <c r="D1" s="95"/>
      <c r="E1" s="95"/>
      <c r="F1" s="95"/>
      <c r="H1" s="94" t="s">
        <v>23</v>
      </c>
      <c r="I1" s="95"/>
      <c r="J1" s="95"/>
      <c r="K1" s="95"/>
      <c r="L1" s="95"/>
      <c r="N1" s="99" t="s">
        <v>1783</v>
      </c>
      <c r="O1" s="99"/>
      <c r="P1" s="99"/>
      <c r="Q1" s="7" t="s">
        <v>1795</v>
      </c>
    </row>
    <row r="2" spans="1:17" ht="64.5" customHeight="1" x14ac:dyDescent="0.25">
      <c r="B2" s="2" t="str">
        <f>Summary!Y1</f>
        <v>2025 Members as of 4/18/2025</v>
      </c>
      <c r="C2" s="1" t="s">
        <v>0</v>
      </c>
      <c r="D2" s="1" t="s">
        <v>149</v>
      </c>
      <c r="E2" s="10" t="s">
        <v>27</v>
      </c>
      <c r="F2" s="81" t="s">
        <v>2061</v>
      </c>
      <c r="H2" s="2" t="str">
        <f>B2</f>
        <v>2025 Members as of 4/18/2025</v>
      </c>
      <c r="I2" s="1" t="s">
        <v>0</v>
      </c>
      <c r="J2" s="1" t="s">
        <v>149</v>
      </c>
      <c r="K2" s="10" t="s">
        <v>27</v>
      </c>
      <c r="L2" s="81" t="s">
        <v>2061</v>
      </c>
      <c r="N2" s="16" t="s">
        <v>1781</v>
      </c>
      <c r="O2" s="16" t="s">
        <v>1780</v>
      </c>
      <c r="P2" s="16" t="s">
        <v>27</v>
      </c>
      <c r="Q2" s="81" t="s">
        <v>2061</v>
      </c>
    </row>
    <row r="3" spans="1:17" ht="19.149999999999999" customHeight="1" x14ac:dyDescent="0.25">
      <c r="B3" s="4">
        <f>SUMIFS('2025 Girls'!D:D,'2025 Girls'!$A:$A,$Q$1)</f>
        <v>21</v>
      </c>
      <c r="C3" s="4">
        <f>VLOOKUP($Q$1,'2025 Girls'!A:G,6,0)</f>
        <v>9</v>
      </c>
      <c r="D3" s="4">
        <v>39</v>
      </c>
      <c r="E3" s="4">
        <f>D3-B3</f>
        <v>18</v>
      </c>
      <c r="F3" s="8">
        <f>B3/D3</f>
        <v>0.53846153846153844</v>
      </c>
      <c r="H3" s="4">
        <f>SUMIFS('2025 Girls'!E:E,'2025 Girls'!$A:$A,$Q$1)</f>
        <v>28</v>
      </c>
      <c r="I3" s="4">
        <f>VLOOKUP($Q$1,'2025 Girls'!A:G,7,0)</f>
        <v>35</v>
      </c>
      <c r="J3" s="4">
        <v>4</v>
      </c>
      <c r="K3" s="4">
        <f>J3-H3</f>
        <v>-24</v>
      </c>
      <c r="L3" s="8">
        <f>H3/J3</f>
        <v>7</v>
      </c>
      <c r="N3" s="21">
        <f>B3+H3</f>
        <v>49</v>
      </c>
      <c r="O3" s="21">
        <f>D3+J3</f>
        <v>43</v>
      </c>
      <c r="P3" s="21">
        <f>O3-N3</f>
        <v>-6</v>
      </c>
      <c r="Q3" s="8">
        <f>N3/O3</f>
        <v>1.1395348837209303</v>
      </c>
    </row>
    <row r="4" spans="1:17" ht="12.75" customHeight="1" x14ac:dyDescent="0.25"/>
    <row r="5" spans="1:17" ht="12.75" customHeight="1" x14ac:dyDescent="0.3">
      <c r="B5" s="94" t="s">
        <v>2062</v>
      </c>
      <c r="C5" s="95"/>
      <c r="D5" s="95"/>
      <c r="E5" s="95"/>
      <c r="F5" s="95"/>
      <c r="H5" s="94" t="s">
        <v>22</v>
      </c>
      <c r="I5" s="95"/>
      <c r="J5" s="95"/>
      <c r="K5" s="95"/>
      <c r="L5" s="95"/>
      <c r="M5" s="83"/>
      <c r="N5" s="99" t="s">
        <v>1784</v>
      </c>
      <c r="O5" s="99"/>
      <c r="P5" s="99"/>
      <c r="Q5" s="99"/>
    </row>
    <row r="6" spans="1:17" ht="64.900000000000006" customHeight="1" x14ac:dyDescent="0.25">
      <c r="B6" s="14" t="str">
        <f>B2</f>
        <v>2025 Members as of 4/18/2025</v>
      </c>
      <c r="C6" s="6" t="s">
        <v>0</v>
      </c>
      <c r="D6" s="6" t="s">
        <v>151</v>
      </c>
      <c r="E6" s="10" t="s">
        <v>27</v>
      </c>
      <c r="F6" s="81" t="s">
        <v>2061</v>
      </c>
      <c r="H6" s="15" t="str">
        <f>B2</f>
        <v>2025 Members as of 4/18/2025</v>
      </c>
      <c r="I6" s="6" t="s">
        <v>20</v>
      </c>
      <c r="J6" s="6" t="s">
        <v>150</v>
      </c>
      <c r="K6" s="10" t="s">
        <v>27</v>
      </c>
      <c r="L6" s="81" t="s">
        <v>2061</v>
      </c>
      <c r="N6" s="16" t="s">
        <v>1781</v>
      </c>
      <c r="O6" s="16" t="s">
        <v>1782</v>
      </c>
      <c r="P6" s="16" t="s">
        <v>27</v>
      </c>
      <c r="Q6" s="81" t="s">
        <v>2061</v>
      </c>
    </row>
    <row r="7" spans="1:17" ht="24.6" customHeight="1" x14ac:dyDescent="0.25">
      <c r="B7" s="4">
        <f>SUMIFS('2025 Adults'!D:D,'2025 Adults'!$A:$A,$Q$1)</f>
        <v>5</v>
      </c>
      <c r="C7" s="21">
        <f>VLOOKUP($Q$1,'2025 Adults'!A:G,6,0)</f>
        <v>1</v>
      </c>
      <c r="D7" s="21">
        <v>12</v>
      </c>
      <c r="E7" s="4">
        <f>D7-B7</f>
        <v>7</v>
      </c>
      <c r="F7" s="8">
        <f>B7/D7</f>
        <v>0.41666666666666669</v>
      </c>
      <c r="H7" s="4">
        <f>SUMIFS('2025 Adults'!E:E,'2025 Adults'!$A:$A,$Q$1)</f>
        <v>37</v>
      </c>
      <c r="I7" s="21">
        <f>VLOOKUP($Q$1,'2025 Adults'!A:G,7,0)</f>
        <v>41</v>
      </c>
      <c r="J7" s="21">
        <v>9</v>
      </c>
      <c r="K7" s="4">
        <f>J7-H7</f>
        <v>-28</v>
      </c>
      <c r="L7" s="8">
        <f>H7/J7</f>
        <v>4.1111111111111107</v>
      </c>
      <c r="N7" s="21">
        <f>B7+H7</f>
        <v>42</v>
      </c>
      <c r="O7" s="21">
        <f>D7+J7</f>
        <v>21</v>
      </c>
      <c r="P7" s="21">
        <f>O7-N7</f>
        <v>-21</v>
      </c>
      <c r="Q7" s="8">
        <f>N7/O7</f>
        <v>2</v>
      </c>
    </row>
    <row r="8" spans="1:17" ht="13.15" customHeight="1" x14ac:dyDescent="0.25"/>
    <row r="9" spans="1:17" ht="46.9" customHeight="1" x14ac:dyDescent="0.3">
      <c r="B9" s="98" t="s">
        <v>28</v>
      </c>
      <c r="C9" s="93"/>
      <c r="D9" s="93"/>
      <c r="E9" s="93"/>
      <c r="F9" s="93"/>
    </row>
    <row r="10" spans="1:17" ht="46.9" customHeight="1" x14ac:dyDescent="0.25">
      <c r="B10" s="9" t="s">
        <v>21</v>
      </c>
      <c r="C10" s="3" t="s">
        <v>29</v>
      </c>
      <c r="D10" s="10" t="s">
        <v>27</v>
      </c>
      <c r="E10" s="81" t="s">
        <v>2061</v>
      </c>
    </row>
    <row r="11" spans="1:17" ht="18" customHeight="1" x14ac:dyDescent="0.25">
      <c r="B11" s="4">
        <f>COUNTIF('2025 New Troops'!A:A,Q1)</f>
        <v>1</v>
      </c>
      <c r="C11" s="5">
        <v>5</v>
      </c>
      <c r="D11" s="24">
        <f>C11-B11</f>
        <v>4</v>
      </c>
      <c r="E11" s="8">
        <f>B11/C11</f>
        <v>0.2</v>
      </c>
    </row>
    <row r="12" spans="1:17" ht="46.9" customHeight="1" x14ac:dyDescent="0.35">
      <c r="B12" s="97" t="s">
        <v>25</v>
      </c>
      <c r="C12" s="97"/>
      <c r="D12" s="97"/>
      <c r="E12" s="97"/>
      <c r="F12" s="97"/>
      <c r="G12" s="97"/>
      <c r="H12" s="97"/>
    </row>
    <row r="13" spans="1:17" ht="46.9" customHeight="1" x14ac:dyDescent="0.25">
      <c r="A13" s="24" t="s">
        <v>152</v>
      </c>
      <c r="B13" s="49" t="s">
        <v>2</v>
      </c>
      <c r="C13" s="49" t="s">
        <v>3</v>
      </c>
      <c r="D13" s="50" t="s">
        <v>4</v>
      </c>
      <c r="E13" s="51" t="s">
        <v>5</v>
      </c>
      <c r="F13" s="51" t="s">
        <v>6</v>
      </c>
      <c r="G13" s="52" t="s">
        <v>7</v>
      </c>
      <c r="H13" s="52" t="s">
        <v>1824</v>
      </c>
      <c r="I13" s="52" t="s">
        <v>8</v>
      </c>
      <c r="J13" s="70" t="str">
        <f>Summary!Y1</f>
        <v>2025 Members as of 4/18/2025</v>
      </c>
      <c r="K13" s="53" t="s">
        <v>9</v>
      </c>
      <c r="L13" s="54" t="s">
        <v>10</v>
      </c>
    </row>
    <row r="14" spans="1:17" ht="25.5" customHeight="1" x14ac:dyDescent="0.25">
      <c r="A14" s="4" t="s">
        <v>890</v>
      </c>
      <c r="B14" s="67" t="s">
        <v>889</v>
      </c>
      <c r="C14" s="65" t="s">
        <v>13</v>
      </c>
      <c r="D14" s="66" t="s">
        <v>1991</v>
      </c>
      <c r="E14" s="65">
        <v>79065</v>
      </c>
      <c r="F14" s="65" t="s">
        <v>3099</v>
      </c>
      <c r="G14" s="62" t="s">
        <v>2695</v>
      </c>
      <c r="H14" s="62" t="s">
        <v>2696</v>
      </c>
      <c r="I14" s="63">
        <v>205</v>
      </c>
      <c r="J14" s="22">
        <f>IFERROR(VLOOKUP(A14,'GS by School'!A:D,3,0),0)</f>
        <v>0</v>
      </c>
      <c r="K14" s="4">
        <f>I14-J14</f>
        <v>205</v>
      </c>
      <c r="L14" s="8">
        <f>IFERROR(I14/#REF!,0)</f>
        <v>0</v>
      </c>
    </row>
    <row r="15" spans="1:17" ht="25.5" customHeight="1" x14ac:dyDescent="0.25">
      <c r="A15" s="38" t="s">
        <v>943</v>
      </c>
      <c r="B15" s="58" t="s">
        <v>3100</v>
      </c>
      <c r="C15" s="55" t="s">
        <v>13</v>
      </c>
      <c r="D15" s="48" t="s">
        <v>3101</v>
      </c>
      <c r="E15" s="48">
        <v>79014</v>
      </c>
      <c r="F15" s="48" t="s">
        <v>3102</v>
      </c>
      <c r="G15" s="48" t="s">
        <v>2768</v>
      </c>
      <c r="H15" s="55" t="s">
        <v>2696</v>
      </c>
      <c r="I15" s="4">
        <v>69</v>
      </c>
      <c r="J15" s="22">
        <f>IFERROR(VLOOKUP(A15,'GS by School'!A:D,3,0),0)</f>
        <v>0</v>
      </c>
      <c r="K15" s="4">
        <f t="shared" ref="K15:K33" si="0">I15-J15</f>
        <v>69</v>
      </c>
      <c r="L15" s="8">
        <f>IFERROR(I15/#REF!,0)</f>
        <v>0</v>
      </c>
    </row>
    <row r="16" spans="1:17" ht="25.5" customHeight="1" x14ac:dyDescent="0.25">
      <c r="A16" s="38" t="s">
        <v>1271</v>
      </c>
      <c r="B16" s="58" t="s">
        <v>3103</v>
      </c>
      <c r="C16" s="55" t="s">
        <v>13</v>
      </c>
      <c r="D16" s="48" t="s">
        <v>1992</v>
      </c>
      <c r="E16" s="48">
        <v>79014</v>
      </c>
      <c r="F16" s="48" t="s">
        <v>3102</v>
      </c>
      <c r="G16" s="48" t="s">
        <v>2695</v>
      </c>
      <c r="H16" s="55" t="s">
        <v>2767</v>
      </c>
      <c r="I16" s="4">
        <v>88</v>
      </c>
      <c r="J16" s="22">
        <f>IFERROR(VLOOKUP(A16,'GS by School'!A:D,3,0),0)</f>
        <v>0</v>
      </c>
      <c r="K16" s="4">
        <f t="shared" si="0"/>
        <v>88</v>
      </c>
      <c r="L16" s="8">
        <f>IFERROR(I16/#REF!,0)</f>
        <v>0</v>
      </c>
    </row>
    <row r="17" spans="1:12" ht="30" customHeight="1" x14ac:dyDescent="0.25">
      <c r="A17" s="38" t="s">
        <v>1445</v>
      </c>
      <c r="B17" s="58" t="s">
        <v>1443</v>
      </c>
      <c r="C17" s="55" t="s">
        <v>13</v>
      </c>
      <c r="D17" s="48" t="s">
        <v>1993</v>
      </c>
      <c r="E17" s="48">
        <v>79007</v>
      </c>
      <c r="F17" s="48" t="s">
        <v>3104</v>
      </c>
      <c r="G17" s="48" t="s">
        <v>2768</v>
      </c>
      <c r="H17" s="55" t="s">
        <v>2697</v>
      </c>
      <c r="I17" s="4">
        <v>154</v>
      </c>
      <c r="J17" s="22">
        <f>IFERROR(VLOOKUP(A17,'GS by School'!A:D,3,0),0)</f>
        <v>1</v>
      </c>
      <c r="K17" s="4">
        <f t="shared" si="0"/>
        <v>153</v>
      </c>
      <c r="L17" s="8">
        <f>IFERROR(I17/#REF!,0)</f>
        <v>0</v>
      </c>
    </row>
    <row r="18" spans="1:12" ht="25.5" customHeight="1" x14ac:dyDescent="0.25">
      <c r="A18" s="38" t="s">
        <v>1047</v>
      </c>
      <c r="B18" s="58" t="s">
        <v>1048</v>
      </c>
      <c r="C18" s="55" t="s">
        <v>13</v>
      </c>
      <c r="D18" s="48" t="s">
        <v>3105</v>
      </c>
      <c r="E18" s="48">
        <v>79011</v>
      </c>
      <c r="F18" s="48" t="s">
        <v>3106</v>
      </c>
      <c r="G18" s="48" t="s">
        <v>2695</v>
      </c>
      <c r="H18" s="55" t="s">
        <v>2710</v>
      </c>
      <c r="I18" s="4">
        <v>82</v>
      </c>
      <c r="J18" s="22">
        <f>IFERROR(VLOOKUP(A18,'GS by School'!A:D,3,0),0)</f>
        <v>0</v>
      </c>
      <c r="K18" s="4">
        <f t="shared" si="0"/>
        <v>82</v>
      </c>
      <c r="L18" s="8">
        <f>IFERROR(I18/#REF!,0)</f>
        <v>0</v>
      </c>
    </row>
    <row r="19" spans="1:12" ht="25.5" customHeight="1" x14ac:dyDescent="0.25">
      <c r="A19" s="38" t="s">
        <v>985</v>
      </c>
      <c r="B19" s="58" t="s">
        <v>986</v>
      </c>
      <c r="C19" s="55" t="s">
        <v>13</v>
      </c>
      <c r="D19" s="48" t="s">
        <v>1993</v>
      </c>
      <c r="E19" s="48">
        <v>79007</v>
      </c>
      <c r="F19" s="48" t="s">
        <v>3104</v>
      </c>
      <c r="G19" s="48" t="s">
        <v>2709</v>
      </c>
      <c r="H19" s="55" t="s">
        <v>2767</v>
      </c>
      <c r="I19" s="4">
        <v>199</v>
      </c>
      <c r="J19" s="22">
        <f>IFERROR(VLOOKUP(A19,'GS by School'!A:D,3,0),0)</f>
        <v>5</v>
      </c>
      <c r="K19" s="4">
        <f t="shared" si="0"/>
        <v>194</v>
      </c>
      <c r="L19" s="8">
        <f>IFERROR(I19/#REF!,0)</f>
        <v>0</v>
      </c>
    </row>
    <row r="20" spans="1:12" ht="25.5" customHeight="1" x14ac:dyDescent="0.25">
      <c r="A20" s="38" t="s">
        <v>566</v>
      </c>
      <c r="B20" s="58" t="s">
        <v>3107</v>
      </c>
      <c r="C20" s="55" t="s">
        <v>13</v>
      </c>
      <c r="D20" s="48" t="s">
        <v>1994</v>
      </c>
      <c r="E20" s="48">
        <v>79096</v>
      </c>
      <c r="F20" s="48" t="s">
        <v>3108</v>
      </c>
      <c r="G20" s="48" t="s">
        <v>2695</v>
      </c>
      <c r="H20" s="55" t="s">
        <v>2710</v>
      </c>
      <c r="I20" s="4">
        <v>69</v>
      </c>
      <c r="J20" s="22">
        <f>IFERROR(VLOOKUP(A20,'GS by School'!A:D,3,0),0)</f>
        <v>0</v>
      </c>
      <c r="K20" s="4">
        <f t="shared" si="0"/>
        <v>69</v>
      </c>
      <c r="L20" s="8">
        <f>IFERROR(I20/#REF!,0)</f>
        <v>0</v>
      </c>
    </row>
    <row r="21" spans="1:12" ht="25.5" customHeight="1" x14ac:dyDescent="0.25">
      <c r="A21" s="4" t="s">
        <v>1177</v>
      </c>
      <c r="B21" s="35" t="s">
        <v>1178</v>
      </c>
      <c r="C21" s="56" t="s">
        <v>13</v>
      </c>
      <c r="D21" s="56" t="s">
        <v>1991</v>
      </c>
      <c r="E21" s="56">
        <v>79065</v>
      </c>
      <c r="F21" s="56" t="s">
        <v>3099</v>
      </c>
      <c r="G21" s="56" t="s">
        <v>2695</v>
      </c>
      <c r="H21" s="56" t="s">
        <v>2696</v>
      </c>
      <c r="I21" s="4">
        <v>210</v>
      </c>
      <c r="J21" s="22">
        <f>IFERROR(VLOOKUP(A21,'GS by School'!A:D,3,0),0)</f>
        <v>0</v>
      </c>
      <c r="K21" s="4">
        <f t="shared" si="0"/>
        <v>210</v>
      </c>
      <c r="L21" s="8">
        <f>IFERROR(I21/#REF!,0)</f>
        <v>0</v>
      </c>
    </row>
    <row r="22" spans="1:12" ht="25.5" customHeight="1" x14ac:dyDescent="0.25">
      <c r="A22" s="4" t="s">
        <v>1264</v>
      </c>
      <c r="B22" s="35" t="s">
        <v>1265</v>
      </c>
      <c r="C22" s="56" t="s">
        <v>13</v>
      </c>
      <c r="D22" s="56" t="s">
        <v>3109</v>
      </c>
      <c r="E22" s="56">
        <v>79054</v>
      </c>
      <c r="F22" s="56" t="s">
        <v>3110</v>
      </c>
      <c r="G22" s="56" t="s">
        <v>2695</v>
      </c>
      <c r="H22" s="56" t="s">
        <v>2710</v>
      </c>
      <c r="I22" s="4">
        <v>80</v>
      </c>
      <c r="J22" s="22">
        <f>IFERROR(VLOOKUP(A22,'GS by School'!A:D,3,0),0)</f>
        <v>0</v>
      </c>
      <c r="K22" s="4">
        <f t="shared" si="0"/>
        <v>80</v>
      </c>
      <c r="L22" s="8">
        <f>IFERROR(I22/#REF!,0)</f>
        <v>0</v>
      </c>
    </row>
    <row r="23" spans="1:12" ht="25.5" customHeight="1" x14ac:dyDescent="0.25">
      <c r="A23" s="4" t="s">
        <v>844</v>
      </c>
      <c r="B23" s="35" t="s">
        <v>845</v>
      </c>
      <c r="C23" s="56" t="s">
        <v>13</v>
      </c>
      <c r="D23" s="56" t="s">
        <v>3111</v>
      </c>
      <c r="E23" s="56">
        <v>79057</v>
      </c>
      <c r="F23" s="56" t="s">
        <v>3112</v>
      </c>
      <c r="G23" s="56" t="s">
        <v>2695</v>
      </c>
      <c r="H23" s="56" t="s">
        <v>2710</v>
      </c>
      <c r="I23" s="4">
        <v>93</v>
      </c>
      <c r="J23" s="22">
        <f>IFERROR(VLOOKUP(A23,'GS by School'!A:D,3,0),0)</f>
        <v>0</v>
      </c>
      <c r="K23" s="4">
        <f t="shared" si="0"/>
        <v>93</v>
      </c>
      <c r="L23" s="8">
        <f>IFERROR(I23/#REF!,0)</f>
        <v>0</v>
      </c>
    </row>
    <row r="24" spans="1:12" ht="25.5" customHeight="1" x14ac:dyDescent="0.25">
      <c r="A24" s="4" t="s">
        <v>590</v>
      </c>
      <c r="B24" s="35" t="s">
        <v>591</v>
      </c>
      <c r="C24" s="56" t="s">
        <v>13</v>
      </c>
      <c r="D24" s="56" t="s">
        <v>3113</v>
      </c>
      <c r="E24" s="56">
        <v>79059</v>
      </c>
      <c r="F24" s="56" t="s">
        <v>3114</v>
      </c>
      <c r="G24" s="56" t="s">
        <v>2695</v>
      </c>
      <c r="H24" s="56" t="s">
        <v>2710</v>
      </c>
      <c r="I24" s="4">
        <v>96</v>
      </c>
      <c r="J24" s="22">
        <f>IFERROR(VLOOKUP(A24,'GS by School'!A:D,3,0),0)</f>
        <v>0</v>
      </c>
      <c r="K24" s="4">
        <f t="shared" si="0"/>
        <v>96</v>
      </c>
      <c r="L24" s="8">
        <f>IFERROR(I24/#REF!,0)</f>
        <v>0</v>
      </c>
    </row>
    <row r="25" spans="1:12" ht="25.5" customHeight="1" x14ac:dyDescent="0.25">
      <c r="A25" s="4" t="s">
        <v>485</v>
      </c>
      <c r="B25" s="35" t="s">
        <v>486</v>
      </c>
      <c r="C25" s="56" t="s">
        <v>13</v>
      </c>
      <c r="D25" s="56" t="s">
        <v>1993</v>
      </c>
      <c r="E25" s="56">
        <v>79007</v>
      </c>
      <c r="F25" s="56" t="s">
        <v>3104</v>
      </c>
      <c r="G25" s="56" t="s">
        <v>2695</v>
      </c>
      <c r="H25" s="56" t="s">
        <v>2698</v>
      </c>
      <c r="I25" s="4">
        <v>140</v>
      </c>
      <c r="J25" s="22">
        <f>IFERROR(VLOOKUP(A25,'GS by School'!A:D,3,0),0)</f>
        <v>1</v>
      </c>
      <c r="K25" s="4">
        <f t="shared" si="0"/>
        <v>139</v>
      </c>
      <c r="L25" s="8">
        <f>IFERROR(I25/#REF!,0)</f>
        <v>0</v>
      </c>
    </row>
    <row r="26" spans="1:12" ht="25.5" customHeight="1" x14ac:dyDescent="0.25">
      <c r="A26" s="4" t="s">
        <v>1657</v>
      </c>
      <c r="B26" s="35" t="s">
        <v>1658</v>
      </c>
      <c r="C26" s="56" t="s">
        <v>13</v>
      </c>
      <c r="D26" s="56" t="s">
        <v>1995</v>
      </c>
      <c r="E26" s="56">
        <v>79036</v>
      </c>
      <c r="F26" s="56" t="s">
        <v>3115</v>
      </c>
      <c r="G26" s="56" t="s">
        <v>2695</v>
      </c>
      <c r="H26" s="56" t="s">
        <v>2696</v>
      </c>
      <c r="I26" s="4">
        <v>132</v>
      </c>
      <c r="J26" s="22">
        <f>IFERROR(VLOOKUP(A26,'GS by School'!A:D,3,0),0)</f>
        <v>20</v>
      </c>
      <c r="K26" s="4">
        <f t="shared" si="0"/>
        <v>112</v>
      </c>
      <c r="L26" s="8">
        <f>IFERROR(I26/#REF!,0)</f>
        <v>0</v>
      </c>
    </row>
    <row r="27" spans="1:12" ht="25.5" customHeight="1" x14ac:dyDescent="0.25">
      <c r="A27" s="4" t="s">
        <v>921</v>
      </c>
      <c r="B27" s="35" t="s">
        <v>3116</v>
      </c>
      <c r="C27" s="56" t="s">
        <v>13</v>
      </c>
      <c r="D27" s="56" t="s">
        <v>1996</v>
      </c>
      <c r="E27" s="56">
        <v>79079</v>
      </c>
      <c r="F27" s="56" t="s">
        <v>3117</v>
      </c>
      <c r="G27" s="56" t="s">
        <v>2695</v>
      </c>
      <c r="H27" s="56" t="s">
        <v>2696</v>
      </c>
      <c r="I27" s="4">
        <v>77</v>
      </c>
      <c r="J27" s="22">
        <f>IFERROR(VLOOKUP(A27,'GS by School'!A:D,3,0),0)</f>
        <v>0</v>
      </c>
      <c r="K27" s="4">
        <f t="shared" si="0"/>
        <v>77</v>
      </c>
      <c r="L27" s="8">
        <f>IFERROR(I27/#REF!,0)</f>
        <v>0</v>
      </c>
    </row>
    <row r="28" spans="1:12" ht="25.5" customHeight="1" x14ac:dyDescent="0.25">
      <c r="A28" s="4" t="s">
        <v>581</v>
      </c>
      <c r="B28" s="35" t="s">
        <v>582</v>
      </c>
      <c r="C28" s="56" t="s">
        <v>13</v>
      </c>
      <c r="D28" s="56" t="s">
        <v>1997</v>
      </c>
      <c r="E28" s="56">
        <v>79080</v>
      </c>
      <c r="F28" s="56" t="s">
        <v>3118</v>
      </c>
      <c r="G28" s="56" t="s">
        <v>2698</v>
      </c>
      <c r="H28" s="56" t="s">
        <v>2710</v>
      </c>
      <c r="I28" s="4">
        <v>54</v>
      </c>
      <c r="J28" s="22">
        <f>IFERROR(VLOOKUP(A28,'GS by School'!A:D,3,0),0)</f>
        <v>0</v>
      </c>
      <c r="K28" s="4">
        <f t="shared" si="0"/>
        <v>54</v>
      </c>
      <c r="L28" s="8">
        <f>IFERROR(I28/#REF!,0)</f>
        <v>0</v>
      </c>
    </row>
    <row r="29" spans="1:12" ht="25.5" customHeight="1" x14ac:dyDescent="0.25">
      <c r="A29" s="4" t="s">
        <v>1696</v>
      </c>
      <c r="B29" s="35" t="s">
        <v>1697</v>
      </c>
      <c r="C29" s="56" t="s">
        <v>13</v>
      </c>
      <c r="D29" s="56" t="s">
        <v>1991</v>
      </c>
      <c r="E29" s="56">
        <v>79065</v>
      </c>
      <c r="F29" s="56" t="s">
        <v>3099</v>
      </c>
      <c r="G29" s="56" t="s">
        <v>2698</v>
      </c>
      <c r="H29" s="56" t="s">
        <v>2696</v>
      </c>
      <c r="I29" s="4">
        <v>159</v>
      </c>
      <c r="J29" s="22">
        <f>IFERROR(VLOOKUP(A29,'GS by School'!A:D,3,0),0)</f>
        <v>0</v>
      </c>
      <c r="K29" s="4">
        <f t="shared" si="0"/>
        <v>159</v>
      </c>
      <c r="L29" s="8">
        <f>IFERROR(I29/#REF!,0)</f>
        <v>0</v>
      </c>
    </row>
    <row r="30" spans="1:12" ht="33" customHeight="1" x14ac:dyDescent="0.25">
      <c r="A30" s="4" t="s">
        <v>1276</v>
      </c>
      <c r="B30" s="35" t="s">
        <v>1277</v>
      </c>
      <c r="C30" s="56" t="s">
        <v>13</v>
      </c>
      <c r="D30" s="56" t="s">
        <v>3119</v>
      </c>
      <c r="E30" s="56">
        <v>79083</v>
      </c>
      <c r="F30" s="56" t="s">
        <v>3120</v>
      </c>
      <c r="G30" s="56" t="s">
        <v>2695</v>
      </c>
      <c r="H30" s="56" t="s">
        <v>2696</v>
      </c>
      <c r="I30" s="4">
        <v>112</v>
      </c>
      <c r="J30" s="22">
        <f>IFERROR(VLOOKUP(A30,'GS by School'!A:D,3,0),0)</f>
        <v>2</v>
      </c>
      <c r="K30" s="4">
        <f t="shared" si="0"/>
        <v>110</v>
      </c>
      <c r="L30" s="8">
        <f>IFERROR(I30/#REF!,0)</f>
        <v>0</v>
      </c>
    </row>
    <row r="31" spans="1:12" ht="25.5" customHeight="1" x14ac:dyDescent="0.25">
      <c r="A31" s="4" t="s">
        <v>1314</v>
      </c>
      <c r="B31" s="35" t="s">
        <v>1315</v>
      </c>
      <c r="C31" s="56" t="s">
        <v>13</v>
      </c>
      <c r="D31" s="56" t="s">
        <v>3121</v>
      </c>
      <c r="E31" s="56">
        <v>79096</v>
      </c>
      <c r="F31" s="56" t="s">
        <v>3122</v>
      </c>
      <c r="G31" s="56" t="s">
        <v>2695</v>
      </c>
      <c r="H31" s="56" t="s">
        <v>2710</v>
      </c>
      <c r="I31" s="4">
        <v>185</v>
      </c>
      <c r="J31" s="22">
        <f>IFERROR(VLOOKUP(A31,'GS by School'!A:D,3,0),0)</f>
        <v>0</v>
      </c>
      <c r="K31" s="4">
        <f t="shared" si="0"/>
        <v>185</v>
      </c>
      <c r="L31" s="8">
        <f>IFERROR(I31/#REF!,0)</f>
        <v>0</v>
      </c>
    </row>
    <row r="32" spans="1:12" ht="25.5" customHeight="1" x14ac:dyDescent="0.25">
      <c r="A32" s="4" t="s">
        <v>1339</v>
      </c>
      <c r="B32" s="35" t="s">
        <v>3123</v>
      </c>
      <c r="C32" s="56" t="s">
        <v>13</v>
      </c>
      <c r="D32" s="56" t="s">
        <v>3124</v>
      </c>
      <c r="E32" s="56">
        <v>79097</v>
      </c>
      <c r="F32" s="56" t="s">
        <v>3125</v>
      </c>
      <c r="G32" s="56" t="s">
        <v>2695</v>
      </c>
      <c r="H32" s="56" t="s">
        <v>2711</v>
      </c>
      <c r="I32" s="4">
        <v>80</v>
      </c>
      <c r="J32" s="22">
        <f>IFERROR(VLOOKUP(A32,'GS by School'!A:D,3,0),0)</f>
        <v>0</v>
      </c>
      <c r="K32" s="4">
        <f t="shared" si="0"/>
        <v>80</v>
      </c>
      <c r="L32" s="8">
        <f>IFERROR(I32/#REF!,0)</f>
        <v>0</v>
      </c>
    </row>
    <row r="33" spans="1:12" ht="25.5" customHeight="1" x14ac:dyDescent="0.25">
      <c r="A33" s="4" t="s">
        <v>901</v>
      </c>
      <c r="B33" s="35" t="s">
        <v>900</v>
      </c>
      <c r="C33" s="56" t="s">
        <v>13</v>
      </c>
      <c r="D33" s="56" t="s">
        <v>1991</v>
      </c>
      <c r="E33" s="56">
        <v>79065</v>
      </c>
      <c r="F33" s="56" t="s">
        <v>3099</v>
      </c>
      <c r="G33" s="56" t="s">
        <v>2698</v>
      </c>
      <c r="H33" s="56" t="s">
        <v>2696</v>
      </c>
      <c r="I33" s="4">
        <v>179</v>
      </c>
      <c r="J33" s="22">
        <f>IFERROR(VLOOKUP(A33,'GS by School'!A:D,3,0),0)</f>
        <v>1</v>
      </c>
      <c r="K33" s="4">
        <f t="shared" si="0"/>
        <v>178</v>
      </c>
      <c r="L33" s="8">
        <f>IFERROR(I33/#REF!,0)</f>
        <v>0</v>
      </c>
    </row>
    <row r="34" spans="1:12" ht="25.5" customHeight="1" x14ac:dyDescent="0.25">
      <c r="D34" s="33"/>
    </row>
    <row r="35" spans="1:12" ht="25.5" customHeight="1" x14ac:dyDescent="0.25">
      <c r="D35" s="33"/>
    </row>
    <row r="36" spans="1:12" ht="25.5" customHeight="1" x14ac:dyDescent="0.25">
      <c r="D36" s="33"/>
    </row>
    <row r="37" spans="1:12" ht="25.5" customHeight="1" x14ac:dyDescent="0.25">
      <c r="D37" s="33"/>
    </row>
    <row r="38" spans="1:12" ht="25.5" customHeight="1" x14ac:dyDescent="0.25">
      <c r="D38" s="33"/>
    </row>
    <row r="39" spans="1:12" ht="25.5" customHeight="1" x14ac:dyDescent="0.25">
      <c r="D39" s="33"/>
    </row>
    <row r="40" spans="1:12" ht="25.5" customHeight="1" x14ac:dyDescent="0.25">
      <c r="D40" s="33"/>
    </row>
    <row r="41" spans="1:12" ht="25.5" customHeight="1" x14ac:dyDescent="0.25">
      <c r="D41" s="33"/>
    </row>
    <row r="42" spans="1:12" ht="25.5" customHeight="1" x14ac:dyDescent="0.25">
      <c r="D42" s="33"/>
    </row>
    <row r="43" spans="1:12" ht="25.5" customHeight="1" x14ac:dyDescent="0.25">
      <c r="D43" s="33"/>
    </row>
    <row r="44" spans="1:12" ht="25.5" customHeight="1" x14ac:dyDescent="0.25">
      <c r="D44" s="33"/>
    </row>
    <row r="45" spans="1:12" ht="25.5" customHeight="1" x14ac:dyDescent="0.25">
      <c r="D45" s="33"/>
    </row>
    <row r="46" spans="1:12" ht="25.5" customHeight="1" x14ac:dyDescent="0.25">
      <c r="D46" s="33"/>
    </row>
    <row r="47" spans="1:12" ht="25.5" customHeight="1" x14ac:dyDescent="0.25">
      <c r="D47" s="33"/>
    </row>
    <row r="48" spans="1:12" ht="25.5" customHeight="1" x14ac:dyDescent="0.25">
      <c r="D48" s="33"/>
    </row>
    <row r="49" spans="4:4" ht="25.5" customHeight="1" x14ac:dyDescent="0.25">
      <c r="D49" s="33"/>
    </row>
    <row r="50" spans="4:4" ht="25.5" customHeight="1" x14ac:dyDescent="0.25">
      <c r="D50" s="33"/>
    </row>
    <row r="51" spans="4:4" ht="25.5" customHeight="1" x14ac:dyDescent="0.25">
      <c r="D51" s="33"/>
    </row>
    <row r="52" spans="4:4" ht="25.5" customHeight="1" x14ac:dyDescent="0.25">
      <c r="D52" s="33"/>
    </row>
    <row r="53" spans="4:4" ht="25.5" customHeight="1" x14ac:dyDescent="0.25">
      <c r="D53" s="33"/>
    </row>
    <row r="54" spans="4:4" ht="25.5" customHeight="1" x14ac:dyDescent="0.25">
      <c r="D54" s="33"/>
    </row>
    <row r="55" spans="4:4" ht="25.5" customHeight="1" x14ac:dyDescent="0.25">
      <c r="D55" s="33"/>
    </row>
    <row r="56" spans="4:4" ht="25.5" customHeight="1" x14ac:dyDescent="0.25">
      <c r="D56" s="33"/>
    </row>
    <row r="57" spans="4:4" ht="25.5" customHeight="1" x14ac:dyDescent="0.25">
      <c r="D57" s="33"/>
    </row>
    <row r="58" spans="4:4" ht="46.9" customHeight="1" x14ac:dyDescent="0.25">
      <c r="D58" s="33"/>
    </row>
    <row r="59" spans="4:4" ht="46.9" customHeight="1" x14ac:dyDescent="0.25">
      <c r="D59" s="33"/>
    </row>
    <row r="60" spans="4:4" ht="46.9" customHeight="1" x14ac:dyDescent="0.25">
      <c r="D60" s="33"/>
    </row>
  </sheetData>
  <mergeCells count="8">
    <mergeCell ref="B12:H12"/>
    <mergeCell ref="B9:F9"/>
    <mergeCell ref="B1:F1"/>
    <mergeCell ref="H1:L1"/>
    <mergeCell ref="N1:P1"/>
    <mergeCell ref="N5:Q5"/>
    <mergeCell ref="H5:L5"/>
    <mergeCell ref="B5:F5"/>
  </mergeCells>
  <pageMargins left="0.2" right="0.2" top="0.5" bottom="0.25" header="0.3" footer="0.3"/>
  <pageSetup orientation="landscape" r:id="rId1"/>
  <headerFooter>
    <oddHeader>&amp;C&amp;A</oddHeader>
  </headerFooter>
  <rowBreaks count="1" manualBreakCount="1">
    <brk id="11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E3F99-14DE-44F9-887B-CF03E27D5F1B}">
  <dimension ref="A1:Q57"/>
  <sheetViews>
    <sheetView workbookViewId="0">
      <selection activeCell="B402" sqref="B402"/>
    </sheetView>
  </sheetViews>
  <sheetFormatPr defaultColWidth="9.140625" defaultRowHeight="46.9" customHeight="1" x14ac:dyDescent="0.25"/>
  <cols>
    <col min="1" max="1" width="2.7109375" style="7" customWidth="1"/>
    <col min="2" max="2" width="19.140625" style="7" customWidth="1"/>
    <col min="3" max="3" width="5.7109375" style="7" customWidth="1"/>
    <col min="4" max="4" width="8.85546875" style="7" customWidth="1"/>
    <col min="5" max="5" width="6.85546875" style="7" customWidth="1"/>
    <col min="6" max="6" width="8" style="7" customWidth="1"/>
    <col min="7" max="7" width="8.7109375" style="7" customWidth="1"/>
    <col min="8" max="10" width="7.7109375" style="7" customWidth="1"/>
    <col min="11" max="11" width="9.28515625" style="7" customWidth="1"/>
    <col min="12" max="12" width="8.85546875" style="7" customWidth="1"/>
    <col min="13" max="13" width="6.5703125" style="7" customWidth="1"/>
    <col min="14" max="14" width="7.42578125" style="7" customWidth="1"/>
    <col min="15" max="16384" width="9.140625" style="7"/>
  </cols>
  <sheetData>
    <row r="1" spans="1:17" ht="23.45" customHeight="1" x14ac:dyDescent="0.3">
      <c r="B1" s="94" t="s">
        <v>2064</v>
      </c>
      <c r="C1" s="95"/>
      <c r="D1" s="95"/>
      <c r="E1" s="95"/>
      <c r="F1" s="95"/>
      <c r="H1" s="94" t="s">
        <v>23</v>
      </c>
      <c r="I1" s="95"/>
      <c r="J1" s="95"/>
      <c r="K1" s="95"/>
      <c r="L1" s="95"/>
      <c r="N1" s="99" t="s">
        <v>1783</v>
      </c>
      <c r="O1" s="99"/>
      <c r="P1" s="99"/>
      <c r="Q1" s="7" t="s">
        <v>51</v>
      </c>
    </row>
    <row r="2" spans="1:17" ht="59.25" customHeight="1" x14ac:dyDescent="0.25">
      <c r="B2" s="2" t="str">
        <f>Summary!Y1</f>
        <v>2025 Members as of 4/18/2025</v>
      </c>
      <c r="C2" s="1" t="s">
        <v>0</v>
      </c>
      <c r="D2" s="1" t="s">
        <v>149</v>
      </c>
      <c r="E2" s="10" t="s">
        <v>27</v>
      </c>
      <c r="F2" s="81" t="s">
        <v>2061</v>
      </c>
      <c r="H2" s="2" t="str">
        <f>B2</f>
        <v>2025 Members as of 4/18/2025</v>
      </c>
      <c r="I2" s="1" t="s">
        <v>0</v>
      </c>
      <c r="J2" s="1" t="s">
        <v>149</v>
      </c>
      <c r="K2" s="10" t="s">
        <v>27</v>
      </c>
      <c r="L2" s="81" t="s">
        <v>2061</v>
      </c>
      <c r="N2" s="16" t="s">
        <v>1781</v>
      </c>
      <c r="O2" s="16" t="s">
        <v>1780</v>
      </c>
      <c r="P2" s="16" t="s">
        <v>27</v>
      </c>
      <c r="Q2" s="81" t="s">
        <v>2061</v>
      </c>
    </row>
    <row r="3" spans="1:17" ht="19.149999999999999" customHeight="1" x14ac:dyDescent="0.25">
      <c r="B3" s="4">
        <f>SUMIFS('2025 Girls'!D:D,'2025 Girls'!$A:$A,$Q$1)</f>
        <v>26</v>
      </c>
      <c r="C3" s="4">
        <f>VLOOKUP($Q$1,'2025 Girls'!A:G,6,0)</f>
        <v>32</v>
      </c>
      <c r="D3" s="4">
        <v>22</v>
      </c>
      <c r="E3" s="4">
        <f>D3-B3</f>
        <v>-4</v>
      </c>
      <c r="F3" s="8">
        <f>B3/D3</f>
        <v>1.1818181818181819</v>
      </c>
      <c r="H3" s="4">
        <f>SUMIFS('2025 Girls'!E:E,'2025 Girls'!$A:$A,$Q$1)</f>
        <v>52</v>
      </c>
      <c r="I3" s="4">
        <f>VLOOKUP($Q$1,'2025 Girls'!A:G,7,0)</f>
        <v>44</v>
      </c>
      <c r="J3" s="4">
        <v>33</v>
      </c>
      <c r="K3" s="4">
        <f>J3-H3</f>
        <v>-19</v>
      </c>
      <c r="L3" s="8">
        <f>H3/J3</f>
        <v>1.5757575757575757</v>
      </c>
      <c r="N3" s="21">
        <f>B3+H3</f>
        <v>78</v>
      </c>
      <c r="O3" s="21">
        <f>D3+J3</f>
        <v>55</v>
      </c>
      <c r="P3" s="21">
        <f>O3-N3</f>
        <v>-23</v>
      </c>
      <c r="Q3" s="8">
        <f>N3/O3</f>
        <v>1.4181818181818182</v>
      </c>
    </row>
    <row r="4" spans="1:17" ht="9.6" customHeight="1" x14ac:dyDescent="0.25"/>
    <row r="5" spans="1:17" ht="46.9" customHeight="1" x14ac:dyDescent="0.3">
      <c r="B5" s="94" t="s">
        <v>2062</v>
      </c>
      <c r="C5" s="95"/>
      <c r="D5" s="95"/>
      <c r="E5" s="95"/>
      <c r="F5" s="95"/>
      <c r="H5" s="94" t="s">
        <v>22</v>
      </c>
      <c r="I5" s="95"/>
      <c r="J5" s="95"/>
      <c r="K5" s="95"/>
      <c r="L5" s="95"/>
      <c r="M5" s="83"/>
      <c r="N5" s="99" t="s">
        <v>1784</v>
      </c>
      <c r="O5" s="99"/>
      <c r="P5" s="99"/>
      <c r="Q5" s="99"/>
    </row>
    <row r="6" spans="1:17" ht="64.900000000000006" customHeight="1" x14ac:dyDescent="0.25">
      <c r="B6" s="14" t="str">
        <f>B2</f>
        <v>2025 Members as of 4/18/2025</v>
      </c>
      <c r="C6" s="6" t="s">
        <v>0</v>
      </c>
      <c r="D6" s="6" t="s">
        <v>151</v>
      </c>
      <c r="E6" s="10" t="s">
        <v>27</v>
      </c>
      <c r="F6" s="81" t="s">
        <v>2061</v>
      </c>
      <c r="H6" s="15" t="str">
        <f>B2</f>
        <v>2025 Members as of 4/18/2025</v>
      </c>
      <c r="I6" s="6" t="s">
        <v>20</v>
      </c>
      <c r="J6" s="6" t="s">
        <v>150</v>
      </c>
      <c r="K6" s="10" t="s">
        <v>27</v>
      </c>
      <c r="L6" s="81" t="s">
        <v>2061</v>
      </c>
      <c r="N6" s="16" t="s">
        <v>1781</v>
      </c>
      <c r="O6" s="16" t="s">
        <v>1782</v>
      </c>
      <c r="P6" s="16" t="s">
        <v>27</v>
      </c>
      <c r="Q6" s="81" t="s">
        <v>2061</v>
      </c>
    </row>
    <row r="7" spans="1:17" ht="24.6" customHeight="1" x14ac:dyDescent="0.25">
      <c r="B7" s="4">
        <f>SUMIFS('2025 Adults'!D:D,'2025 Adults'!$A:$A,$Q$1)</f>
        <v>15</v>
      </c>
      <c r="C7" s="21">
        <f>VLOOKUP($Q$1,'2025 Adults'!A:G,6,0)</f>
        <v>9</v>
      </c>
      <c r="D7" s="21">
        <v>9</v>
      </c>
      <c r="E7" s="4">
        <f>D7-B7</f>
        <v>-6</v>
      </c>
      <c r="F7" s="8">
        <f>B7/D7</f>
        <v>1.6666666666666667</v>
      </c>
      <c r="H7" s="4">
        <f>SUMIFS('2025 Adults'!E:E,'2025 Adults'!$A:$A,$Q$1)</f>
        <v>36</v>
      </c>
      <c r="I7" s="21">
        <f>VLOOKUP($Q$1,'2025 Adults'!A:G,7,0)</f>
        <v>31</v>
      </c>
      <c r="J7" s="21">
        <v>50</v>
      </c>
      <c r="K7" s="4">
        <f>J7-H7</f>
        <v>14</v>
      </c>
      <c r="L7" s="8">
        <f>H7/J7</f>
        <v>0.72</v>
      </c>
      <c r="N7" s="21">
        <f>B7+H7</f>
        <v>51</v>
      </c>
      <c r="O7" s="21">
        <f>D7+J7</f>
        <v>59</v>
      </c>
      <c r="P7" s="21">
        <f>O7-N7</f>
        <v>8</v>
      </c>
      <c r="Q7" s="8">
        <f>N7/O7</f>
        <v>0.86440677966101698</v>
      </c>
    </row>
    <row r="8" spans="1:17" ht="13.15" customHeight="1" x14ac:dyDescent="0.25"/>
    <row r="9" spans="1:17" ht="46.9" customHeight="1" x14ac:dyDescent="0.3">
      <c r="B9" s="98" t="s">
        <v>28</v>
      </c>
      <c r="C9" s="93"/>
      <c r="D9" s="93"/>
      <c r="E9" s="93"/>
      <c r="F9" s="93"/>
    </row>
    <row r="10" spans="1:17" ht="46.9" customHeight="1" x14ac:dyDescent="0.25">
      <c r="B10" s="9" t="s">
        <v>21</v>
      </c>
      <c r="C10" s="3" t="s">
        <v>29</v>
      </c>
      <c r="D10" s="10" t="s">
        <v>27</v>
      </c>
      <c r="E10" s="81" t="s">
        <v>2061</v>
      </c>
    </row>
    <row r="11" spans="1:17" ht="18" customHeight="1" x14ac:dyDescent="0.25">
      <c r="B11" s="4">
        <f>COUNTIF('2025 New Troops'!A:A,Q1)</f>
        <v>1</v>
      </c>
      <c r="C11" s="5">
        <v>2</v>
      </c>
      <c r="D11" s="24">
        <f>C11-B11</f>
        <v>1</v>
      </c>
      <c r="E11" s="8">
        <f>B11/C11</f>
        <v>0.5</v>
      </c>
    </row>
    <row r="12" spans="1:17" ht="46.9" customHeight="1" x14ac:dyDescent="0.35">
      <c r="B12" s="97" t="s">
        <v>25</v>
      </c>
      <c r="C12" s="97"/>
      <c r="D12" s="97"/>
      <c r="E12" s="97"/>
      <c r="F12" s="97"/>
      <c r="G12" s="97"/>
      <c r="H12" s="97"/>
    </row>
    <row r="13" spans="1:17" ht="46.9" customHeight="1" x14ac:dyDescent="0.25">
      <c r="A13" s="24" t="s">
        <v>152</v>
      </c>
      <c r="B13" s="49" t="s">
        <v>2</v>
      </c>
      <c r="C13" s="49" t="s">
        <v>3</v>
      </c>
      <c r="D13" s="50" t="s">
        <v>4</v>
      </c>
      <c r="E13" s="51" t="s">
        <v>5</v>
      </c>
      <c r="F13" s="51" t="s">
        <v>6</v>
      </c>
      <c r="G13" s="52" t="s">
        <v>7</v>
      </c>
      <c r="H13" s="52" t="s">
        <v>1824</v>
      </c>
      <c r="I13" s="52" t="s">
        <v>8</v>
      </c>
      <c r="J13" s="70" t="str">
        <f>Summary!Y1</f>
        <v>2025 Members as of 4/18/2025</v>
      </c>
      <c r="K13" s="53" t="s">
        <v>9</v>
      </c>
      <c r="L13" s="54" t="s">
        <v>10</v>
      </c>
    </row>
    <row r="14" spans="1:17" ht="25.5" customHeight="1" x14ac:dyDescent="0.25">
      <c r="A14" s="7" t="s">
        <v>180</v>
      </c>
      <c r="B14" s="35" t="s">
        <v>3126</v>
      </c>
      <c r="C14" s="56" t="s">
        <v>13</v>
      </c>
      <c r="D14" s="56" t="s">
        <v>1923</v>
      </c>
      <c r="E14" s="56">
        <v>79235</v>
      </c>
      <c r="F14" s="56" t="s">
        <v>3127</v>
      </c>
      <c r="G14" s="56" t="s">
        <v>2695</v>
      </c>
      <c r="H14" s="56" t="s">
        <v>2696</v>
      </c>
      <c r="I14" s="4">
        <v>151</v>
      </c>
      <c r="J14" s="22">
        <f>IFERROR(VLOOKUP(A14,'GS by School'!A:D,3,0),0)</f>
        <v>0</v>
      </c>
      <c r="K14" s="4">
        <f>I14-J14</f>
        <v>151</v>
      </c>
      <c r="L14" s="8">
        <f>IFERROR(I14/#REF!,0)</f>
        <v>0</v>
      </c>
    </row>
    <row r="15" spans="1:17" ht="25.5" customHeight="1" x14ac:dyDescent="0.25">
      <c r="A15" s="7" t="s">
        <v>312</v>
      </c>
      <c r="B15" s="35" t="s">
        <v>3128</v>
      </c>
      <c r="C15" s="56" t="s">
        <v>13</v>
      </c>
      <c r="D15" s="56" t="s">
        <v>3129</v>
      </c>
      <c r="E15" s="56">
        <v>79041</v>
      </c>
      <c r="F15" s="56" t="s">
        <v>3130</v>
      </c>
      <c r="G15" s="56" t="s">
        <v>2695</v>
      </c>
      <c r="H15" s="56" t="s">
        <v>2697</v>
      </c>
      <c r="I15" s="4">
        <v>121</v>
      </c>
      <c r="J15" s="22">
        <f>IFERROR(VLOOKUP(A15,'GS by School'!A:D,3,0),0)</f>
        <v>0</v>
      </c>
      <c r="K15" s="4">
        <f t="shared" ref="K15:K36" si="0">I15-J15</f>
        <v>121</v>
      </c>
      <c r="L15" s="8">
        <f>IFERROR(I15/#REF!,0)</f>
        <v>0</v>
      </c>
    </row>
    <row r="16" spans="1:17" ht="25.5" customHeight="1" x14ac:dyDescent="0.25">
      <c r="A16" s="7" t="s">
        <v>608</v>
      </c>
      <c r="B16" s="35" t="s">
        <v>609</v>
      </c>
      <c r="C16" s="56" t="s">
        <v>13</v>
      </c>
      <c r="D16" s="56" t="s">
        <v>1924</v>
      </c>
      <c r="E16" s="56">
        <v>79312</v>
      </c>
      <c r="F16" s="56" t="s">
        <v>3131</v>
      </c>
      <c r="G16" s="56" t="s">
        <v>2695</v>
      </c>
      <c r="H16" s="56" t="s">
        <v>2710</v>
      </c>
      <c r="I16" s="4">
        <v>56</v>
      </c>
      <c r="J16" s="22">
        <f>IFERROR(VLOOKUP(A16,'GS by School'!A:D,3,0),0)</f>
        <v>0</v>
      </c>
      <c r="K16" s="4">
        <f t="shared" si="0"/>
        <v>56</v>
      </c>
      <c r="L16" s="8">
        <f>IFERROR(I16/#REF!,0)</f>
        <v>0</v>
      </c>
    </row>
    <row r="17" spans="1:12" ht="25.5" customHeight="1" x14ac:dyDescent="0.25">
      <c r="A17" s="7" t="s">
        <v>712</v>
      </c>
      <c r="B17" s="35" t="s">
        <v>713</v>
      </c>
      <c r="C17" s="56" t="s">
        <v>13</v>
      </c>
      <c r="D17" s="56" t="s">
        <v>1925</v>
      </c>
      <c r="E17" s="56">
        <v>79313</v>
      </c>
      <c r="F17" s="56" t="s">
        <v>3132</v>
      </c>
      <c r="G17" s="56" t="s">
        <v>2695</v>
      </c>
      <c r="H17" s="56" t="s">
        <v>2710</v>
      </c>
      <c r="I17" s="4">
        <v>88</v>
      </c>
      <c r="J17" s="22">
        <f>IFERROR(VLOOKUP(A17,'GS by School'!A:D,3,0),0)</f>
        <v>0</v>
      </c>
      <c r="K17" s="4">
        <f t="shared" si="0"/>
        <v>88</v>
      </c>
      <c r="L17" s="8">
        <f>IFERROR(I17/#REF!,0)</f>
        <v>0</v>
      </c>
    </row>
    <row r="18" spans="1:12" ht="25.5" customHeight="1" x14ac:dyDescent="0.25">
      <c r="A18" s="7" t="s">
        <v>1170</v>
      </c>
      <c r="B18" s="35" t="s">
        <v>3133</v>
      </c>
      <c r="C18" s="56" t="s">
        <v>13</v>
      </c>
      <c r="D18" s="56" t="s">
        <v>1926</v>
      </c>
      <c r="E18" s="56">
        <v>79364</v>
      </c>
      <c r="F18" s="56" t="s">
        <v>3134</v>
      </c>
      <c r="G18" s="56" t="s">
        <v>2709</v>
      </c>
      <c r="H18" s="56" t="s">
        <v>2696</v>
      </c>
      <c r="I18" s="4">
        <v>229</v>
      </c>
      <c r="J18" s="22">
        <f>IFERROR(VLOOKUP(A18,'GS by School'!A:D,3,0),0)</f>
        <v>0</v>
      </c>
      <c r="K18" s="4">
        <f t="shared" si="0"/>
        <v>229</v>
      </c>
      <c r="L18" s="8">
        <f>IFERROR(I18/#REF!,0)</f>
        <v>0</v>
      </c>
    </row>
    <row r="19" spans="1:12" ht="25.5" customHeight="1" x14ac:dyDescent="0.25">
      <c r="A19" s="7" t="s">
        <v>3135</v>
      </c>
      <c r="B19" s="35" t="s">
        <v>3136</v>
      </c>
      <c r="C19" s="56" t="s">
        <v>13</v>
      </c>
      <c r="D19" s="56" t="s">
        <v>1927</v>
      </c>
      <c r="E19" s="56">
        <v>79072</v>
      </c>
      <c r="F19" s="56" t="s">
        <v>3137</v>
      </c>
      <c r="G19" s="56" t="s">
        <v>2695</v>
      </c>
      <c r="H19" s="56" t="s">
        <v>2697</v>
      </c>
      <c r="I19" s="4">
        <v>301</v>
      </c>
      <c r="J19" s="22">
        <f>IFERROR(VLOOKUP(A19,'GS by School'!A:D,3,0),0)</f>
        <v>1</v>
      </c>
      <c r="K19" s="4">
        <f t="shared" si="0"/>
        <v>300</v>
      </c>
      <c r="L19" s="8">
        <f>IFERROR(I19/#REF!,0)</f>
        <v>0</v>
      </c>
    </row>
    <row r="20" spans="1:12" ht="25.5" customHeight="1" x14ac:dyDescent="0.25">
      <c r="A20" s="7" t="s">
        <v>1435</v>
      </c>
      <c r="B20" s="35" t="s">
        <v>1436</v>
      </c>
      <c r="C20" s="56" t="s">
        <v>13</v>
      </c>
      <c r="D20" s="56" t="s">
        <v>3138</v>
      </c>
      <c r="E20" s="56">
        <v>79021</v>
      </c>
      <c r="F20" s="56" t="s">
        <v>3139</v>
      </c>
      <c r="G20" s="56" t="s">
        <v>2695</v>
      </c>
      <c r="H20" s="56" t="s">
        <v>2710</v>
      </c>
      <c r="I20" s="4">
        <v>44</v>
      </c>
      <c r="J20" s="22">
        <f>IFERROR(VLOOKUP(A20,'GS by School'!A:D,3,0),0)</f>
        <v>0</v>
      </c>
      <c r="K20" s="4">
        <f t="shared" si="0"/>
        <v>44</v>
      </c>
      <c r="L20" s="8">
        <f>IFERROR(I20/#REF!,0)</f>
        <v>0</v>
      </c>
    </row>
    <row r="21" spans="1:12" ht="25.5" customHeight="1" x14ac:dyDescent="0.25">
      <c r="A21" s="7" t="s">
        <v>245</v>
      </c>
      <c r="B21" s="35" t="s">
        <v>2184</v>
      </c>
      <c r="C21" s="56" t="s">
        <v>13</v>
      </c>
      <c r="D21" s="56" t="s">
        <v>1928</v>
      </c>
      <c r="E21" s="56">
        <v>79347</v>
      </c>
      <c r="F21" s="56" t="s">
        <v>3140</v>
      </c>
      <c r="G21" s="56" t="s">
        <v>2695</v>
      </c>
      <c r="H21" s="56" t="s">
        <v>2767</v>
      </c>
      <c r="I21" s="4">
        <v>190</v>
      </c>
      <c r="J21" s="22">
        <f>IFERROR(VLOOKUP(A21,'GS by School'!A:D,3,0),0)</f>
        <v>16</v>
      </c>
      <c r="K21" s="4">
        <f t="shared" si="0"/>
        <v>174</v>
      </c>
      <c r="L21" s="8">
        <f>IFERROR(I21/#REF!,0)</f>
        <v>0</v>
      </c>
    </row>
    <row r="22" spans="1:12" ht="25.5" customHeight="1" x14ac:dyDescent="0.25">
      <c r="A22" s="7" t="s">
        <v>1216</v>
      </c>
      <c r="B22" s="35" t="s">
        <v>2200</v>
      </c>
      <c r="C22" s="56" t="s">
        <v>13</v>
      </c>
      <c r="D22" s="56" t="s">
        <v>1978</v>
      </c>
      <c r="E22" s="56">
        <v>73937</v>
      </c>
      <c r="F22" s="56" t="s">
        <v>3141</v>
      </c>
      <c r="G22" s="56" t="s">
        <v>2695</v>
      </c>
      <c r="H22" s="56" t="s">
        <v>2744</v>
      </c>
      <c r="I22" s="4">
        <v>29</v>
      </c>
      <c r="J22" s="22">
        <f>IFERROR(VLOOKUP(A22,'GS by School'!A:D,3,0),0)</f>
        <v>8</v>
      </c>
      <c r="K22" s="4">
        <f t="shared" si="0"/>
        <v>21</v>
      </c>
      <c r="L22" s="8">
        <f>IFERROR(I22/#REF!,0)</f>
        <v>0</v>
      </c>
    </row>
    <row r="23" spans="1:12" ht="25.5" customHeight="1" x14ac:dyDescent="0.25">
      <c r="A23" s="38" t="s">
        <v>993</v>
      </c>
      <c r="B23" s="58" t="s">
        <v>3142</v>
      </c>
      <c r="C23" s="55" t="s">
        <v>13</v>
      </c>
      <c r="D23" s="48" t="s">
        <v>3143</v>
      </c>
      <c r="E23" s="48">
        <v>79064</v>
      </c>
      <c r="F23" s="48" t="s">
        <v>3144</v>
      </c>
      <c r="G23" s="48" t="s">
        <v>2695</v>
      </c>
      <c r="H23" s="48" t="s">
        <v>2696</v>
      </c>
      <c r="I23" s="4">
        <v>143</v>
      </c>
      <c r="J23" s="22">
        <f>IFERROR(VLOOKUP(A23,'GS by School'!A:D,3,0),0)</f>
        <v>0</v>
      </c>
      <c r="K23" s="4">
        <f t="shared" si="0"/>
        <v>143</v>
      </c>
      <c r="L23" s="8">
        <f>IFERROR(I23/#REF!,0)</f>
        <v>0</v>
      </c>
    </row>
    <row r="24" spans="1:12" ht="25.5" customHeight="1" x14ac:dyDescent="0.25">
      <c r="A24" s="38" t="s">
        <v>951</v>
      </c>
      <c r="B24" s="58" t="s">
        <v>2259</v>
      </c>
      <c r="C24" s="55" t="s">
        <v>13</v>
      </c>
      <c r="D24" s="48" t="s">
        <v>1929</v>
      </c>
      <c r="E24" s="48">
        <v>79339</v>
      </c>
      <c r="F24" s="48" t="s">
        <v>3145</v>
      </c>
      <c r="G24" s="48" t="s">
        <v>2768</v>
      </c>
      <c r="H24" s="48" t="s">
        <v>2696</v>
      </c>
      <c r="I24" s="4">
        <v>136</v>
      </c>
      <c r="J24" s="22">
        <f>IFERROR(VLOOKUP(A24,'GS by School'!A:D,3,0),0)</f>
        <v>3</v>
      </c>
      <c r="K24" s="4">
        <f t="shared" si="0"/>
        <v>133</v>
      </c>
      <c r="L24" s="8">
        <f>IFERROR(I24/#REF!,0)</f>
        <v>0</v>
      </c>
    </row>
    <row r="25" spans="1:12" ht="25.5" customHeight="1" x14ac:dyDescent="0.25">
      <c r="A25" s="4" t="s">
        <v>952</v>
      </c>
      <c r="B25" s="35" t="s">
        <v>953</v>
      </c>
      <c r="C25" s="56" t="s">
        <v>13</v>
      </c>
      <c r="D25" s="56" t="s">
        <v>1929</v>
      </c>
      <c r="E25" s="56">
        <v>79339</v>
      </c>
      <c r="F25" s="56" t="s">
        <v>3145</v>
      </c>
      <c r="G25" s="56" t="s">
        <v>2695</v>
      </c>
      <c r="H25" s="56" t="s">
        <v>2767</v>
      </c>
      <c r="I25" s="4">
        <v>157</v>
      </c>
      <c r="J25" s="22">
        <f>IFERROR(VLOOKUP(A25,'GS by School'!A:D,3,0),0)</f>
        <v>1</v>
      </c>
      <c r="K25" s="4">
        <f t="shared" si="0"/>
        <v>156</v>
      </c>
      <c r="L25" s="8">
        <f>IFERROR(I25/#REF!,0)</f>
        <v>0</v>
      </c>
    </row>
    <row r="26" spans="1:12" ht="25.5" customHeight="1" x14ac:dyDescent="0.25">
      <c r="A26" s="4" t="s">
        <v>1185</v>
      </c>
      <c r="B26" s="35" t="s">
        <v>1186</v>
      </c>
      <c r="C26" s="56" t="s">
        <v>13</v>
      </c>
      <c r="D26" s="56" t="s">
        <v>3146</v>
      </c>
      <c r="E26" s="56">
        <v>79241</v>
      </c>
      <c r="F26" s="56" t="s">
        <v>3147</v>
      </c>
      <c r="G26" s="56" t="s">
        <v>2695</v>
      </c>
      <c r="H26" s="56" t="s">
        <v>2696</v>
      </c>
      <c r="I26" s="4">
        <v>97</v>
      </c>
      <c r="J26" s="22">
        <f>IFERROR(VLOOKUP(A26,'GS by School'!A:D,3,0),0)</f>
        <v>4</v>
      </c>
      <c r="K26" s="4">
        <f t="shared" si="0"/>
        <v>93</v>
      </c>
      <c r="L26" s="8">
        <f>IFERROR(I26/#REF!,0)</f>
        <v>0</v>
      </c>
    </row>
    <row r="27" spans="1:12" ht="25.5" customHeight="1" x14ac:dyDescent="0.25">
      <c r="A27" s="4" t="s">
        <v>417</v>
      </c>
      <c r="B27" s="35" t="s">
        <v>2275</v>
      </c>
      <c r="C27" s="56" t="s">
        <v>13</v>
      </c>
      <c r="D27" s="56" t="s">
        <v>3148</v>
      </c>
      <c r="E27" s="56">
        <v>79347</v>
      </c>
      <c r="F27" s="56" t="s">
        <v>3140</v>
      </c>
      <c r="G27" s="56" t="s">
        <v>2768</v>
      </c>
      <c r="H27" s="56" t="s">
        <v>2696</v>
      </c>
      <c r="I27" s="4">
        <v>126</v>
      </c>
      <c r="J27" s="22">
        <f>IFERROR(VLOOKUP(A27,'GS by School'!A:D,3,0),0)</f>
        <v>4</v>
      </c>
      <c r="K27" s="4">
        <f t="shared" si="0"/>
        <v>122</v>
      </c>
      <c r="L27" s="8">
        <f>IFERROR(I27/#REF!,0)</f>
        <v>0</v>
      </c>
    </row>
    <row r="28" spans="1:12" ht="25.5" customHeight="1" x14ac:dyDescent="0.25">
      <c r="A28" s="4" t="s">
        <v>3149</v>
      </c>
      <c r="B28" s="35" t="s">
        <v>337</v>
      </c>
      <c r="C28" s="56" t="s">
        <v>13</v>
      </c>
      <c r="D28" s="56" t="s">
        <v>1927</v>
      </c>
      <c r="E28" s="56">
        <v>79072</v>
      </c>
      <c r="F28" s="56" t="s">
        <v>3137</v>
      </c>
      <c r="G28" s="56" t="s">
        <v>2695</v>
      </c>
      <c r="H28" s="56" t="s">
        <v>2697</v>
      </c>
      <c r="I28" s="4">
        <v>315</v>
      </c>
      <c r="J28" s="22">
        <f>IFERROR(VLOOKUP(A28,'GS by School'!A:D,3,0),0)</f>
        <v>0</v>
      </c>
      <c r="K28" s="4">
        <f t="shared" si="0"/>
        <v>315</v>
      </c>
      <c r="L28" s="8">
        <f>IFERROR(I28/#REF!,0)</f>
        <v>0</v>
      </c>
    </row>
    <row r="29" spans="1:12" ht="25.5" customHeight="1" x14ac:dyDescent="0.25">
      <c r="A29" s="4" t="s">
        <v>615</v>
      </c>
      <c r="B29" s="35" t="s">
        <v>616</v>
      </c>
      <c r="C29" s="56" t="s">
        <v>13</v>
      </c>
      <c r="D29" s="56" t="s">
        <v>3150</v>
      </c>
      <c r="E29" s="56">
        <v>79250</v>
      </c>
      <c r="F29" s="56" t="s">
        <v>3151</v>
      </c>
      <c r="G29" s="56" t="s">
        <v>2695</v>
      </c>
      <c r="H29" s="56" t="s">
        <v>2710</v>
      </c>
      <c r="I29" s="4">
        <v>135</v>
      </c>
      <c r="J29" s="22">
        <f>IFERROR(VLOOKUP(A29,'GS by School'!A:D,3,0),0)</f>
        <v>0</v>
      </c>
      <c r="K29" s="4">
        <f t="shared" si="0"/>
        <v>135</v>
      </c>
      <c r="L29" s="8">
        <f>IFERROR(I29/#REF!,0)</f>
        <v>0</v>
      </c>
    </row>
    <row r="30" spans="1:12" ht="25.5" customHeight="1" x14ac:dyDescent="0.25">
      <c r="A30" s="4" t="s">
        <v>3152</v>
      </c>
      <c r="B30" s="35" t="s">
        <v>2199</v>
      </c>
      <c r="C30" s="56" t="s">
        <v>13</v>
      </c>
      <c r="D30" s="56" t="s">
        <v>1927</v>
      </c>
      <c r="E30" s="56">
        <v>79072</v>
      </c>
      <c r="F30" s="56" t="s">
        <v>3137</v>
      </c>
      <c r="G30" s="56" t="s">
        <v>2698</v>
      </c>
      <c r="H30" s="56" t="s">
        <v>2697</v>
      </c>
      <c r="I30" s="4">
        <v>212</v>
      </c>
      <c r="J30" s="22">
        <f>IFERROR(VLOOKUP(A30,'GS by School'!A:D,3,0),0)</f>
        <v>0</v>
      </c>
      <c r="K30" s="4">
        <f t="shared" si="0"/>
        <v>212</v>
      </c>
      <c r="L30" s="8">
        <f>IFERROR(I30/#REF!,0)</f>
        <v>0</v>
      </c>
    </row>
    <row r="31" spans="1:12" ht="25.5" customHeight="1" x14ac:dyDescent="0.25">
      <c r="A31" s="4" t="s">
        <v>687</v>
      </c>
      <c r="B31" s="35" t="s">
        <v>688</v>
      </c>
      <c r="C31" s="56" t="s">
        <v>13</v>
      </c>
      <c r="D31" s="56" t="s">
        <v>1930</v>
      </c>
      <c r="E31" s="56">
        <v>79364</v>
      </c>
      <c r="F31" s="56" t="s">
        <v>3153</v>
      </c>
      <c r="G31" s="56" t="s">
        <v>2698</v>
      </c>
      <c r="H31" s="56" t="s">
        <v>2710</v>
      </c>
      <c r="I31" s="4">
        <v>67</v>
      </c>
      <c r="J31" s="22">
        <f>IFERROR(VLOOKUP(A31,'GS by School'!A:D,3,0),0)</f>
        <v>1</v>
      </c>
      <c r="K31" s="4">
        <f t="shared" si="0"/>
        <v>66</v>
      </c>
      <c r="L31" s="8">
        <f>IFERROR(I31/#REF!,0)</f>
        <v>0</v>
      </c>
    </row>
    <row r="32" spans="1:12" ht="25.5" customHeight="1" x14ac:dyDescent="0.25">
      <c r="A32" s="4" t="s">
        <v>3154</v>
      </c>
      <c r="B32" s="35" t="s">
        <v>3155</v>
      </c>
      <c r="C32" s="56" t="s">
        <v>13</v>
      </c>
      <c r="D32" s="56" t="s">
        <v>3156</v>
      </c>
      <c r="E32" s="56">
        <v>79031</v>
      </c>
      <c r="F32" s="56" t="s">
        <v>3157</v>
      </c>
      <c r="G32" s="56" t="s">
        <v>2695</v>
      </c>
      <c r="H32" s="56" t="s">
        <v>2777</v>
      </c>
      <c r="I32" s="4">
        <v>91</v>
      </c>
      <c r="J32" s="22">
        <f>IFERROR(VLOOKUP(A32,'GS by School'!A:D,3,0),0)</f>
        <v>0</v>
      </c>
      <c r="K32" s="4">
        <f t="shared" si="0"/>
        <v>91</v>
      </c>
      <c r="L32" s="8">
        <f>IFERROR(I32/#REF!,0)</f>
        <v>0</v>
      </c>
    </row>
    <row r="33" spans="1:12" ht="25.5" customHeight="1" x14ac:dyDescent="0.25">
      <c r="A33" s="4" t="s">
        <v>773</v>
      </c>
      <c r="B33" s="35" t="s">
        <v>774</v>
      </c>
      <c r="C33" s="56" t="s">
        <v>13</v>
      </c>
      <c r="D33" s="56" t="s">
        <v>1926</v>
      </c>
      <c r="E33" s="56">
        <v>79364</v>
      </c>
      <c r="F33" s="56" t="s">
        <v>3134</v>
      </c>
      <c r="G33" s="56" t="s">
        <v>2695</v>
      </c>
      <c r="H33" s="56" t="s">
        <v>2698</v>
      </c>
      <c r="I33" s="4">
        <v>86</v>
      </c>
      <c r="J33" s="22">
        <f>IFERROR(VLOOKUP(A33,'GS by School'!A:D,3,0),0)</f>
        <v>0</v>
      </c>
      <c r="K33" s="4">
        <f t="shared" si="0"/>
        <v>86</v>
      </c>
      <c r="L33" s="8">
        <f>IFERROR(I33/#REF!,0)</f>
        <v>0</v>
      </c>
    </row>
    <row r="34" spans="1:12" ht="25.5" customHeight="1" x14ac:dyDescent="0.25">
      <c r="A34" s="4" t="s">
        <v>828</v>
      </c>
      <c r="B34" s="35" t="s">
        <v>2060</v>
      </c>
      <c r="C34" s="56" t="s">
        <v>13</v>
      </c>
      <c r="D34" s="56" t="s">
        <v>3158</v>
      </c>
      <c r="E34" s="56">
        <v>79371</v>
      </c>
      <c r="F34" s="56" t="s">
        <v>3159</v>
      </c>
      <c r="G34" s="56" t="s">
        <v>2695</v>
      </c>
      <c r="H34" s="56" t="s">
        <v>2777</v>
      </c>
      <c r="I34" s="4">
        <v>131</v>
      </c>
      <c r="J34" s="22">
        <f>IFERROR(VLOOKUP(A34,'GS by School'!A:D,3,0),0)</f>
        <v>4</v>
      </c>
      <c r="K34" s="4">
        <f t="shared" si="0"/>
        <v>127</v>
      </c>
      <c r="L34" s="8">
        <f>IFERROR(I34/#REF!,0)</f>
        <v>0</v>
      </c>
    </row>
    <row r="35" spans="1:12" ht="25.5" customHeight="1" x14ac:dyDescent="0.25">
      <c r="A35" s="4" t="s">
        <v>3160</v>
      </c>
      <c r="B35" s="35" t="s">
        <v>3161</v>
      </c>
      <c r="C35" s="56" t="s">
        <v>13</v>
      </c>
      <c r="D35" s="56" t="s">
        <v>3162</v>
      </c>
      <c r="E35" s="56">
        <v>73960</v>
      </c>
      <c r="F35" s="56" t="s">
        <v>3163</v>
      </c>
      <c r="G35" s="56" t="s">
        <v>2695</v>
      </c>
      <c r="H35" s="56" t="s">
        <v>2710</v>
      </c>
      <c r="I35" s="4">
        <v>82</v>
      </c>
      <c r="J35" s="22">
        <f>IFERROR(VLOOKUP(A35,'GS by School'!A:D,3,0),0)</f>
        <v>0</v>
      </c>
      <c r="K35" s="4">
        <f t="shared" si="0"/>
        <v>82</v>
      </c>
      <c r="L35" s="8">
        <f>IFERROR(I35/#REF!,0)</f>
        <v>0</v>
      </c>
    </row>
    <row r="36" spans="1:12" ht="25.5" customHeight="1" x14ac:dyDescent="0.25">
      <c r="A36" s="4" t="s">
        <v>3164</v>
      </c>
      <c r="B36" s="35" t="s">
        <v>3165</v>
      </c>
      <c r="C36" s="56" t="s">
        <v>13</v>
      </c>
      <c r="D36" s="56" t="s">
        <v>3166</v>
      </c>
      <c r="E36" s="56">
        <v>73949</v>
      </c>
      <c r="F36" s="56" t="s">
        <v>3162</v>
      </c>
      <c r="G36" s="56" t="s">
        <v>2695</v>
      </c>
      <c r="H36" s="56" t="s">
        <v>2744</v>
      </c>
      <c r="I36" s="4">
        <v>78</v>
      </c>
      <c r="J36" s="22">
        <f>IFERROR(VLOOKUP(A36,'GS by School'!A:D,3,0),0)</f>
        <v>0</v>
      </c>
      <c r="K36" s="4">
        <f t="shared" si="0"/>
        <v>78</v>
      </c>
      <c r="L36" s="8">
        <f>IFERROR(I36/#REF!,0)</f>
        <v>0</v>
      </c>
    </row>
    <row r="37" spans="1:12" ht="25.5" customHeight="1" x14ac:dyDescent="0.25">
      <c r="D37" s="33"/>
    </row>
    <row r="38" spans="1:12" ht="25.5" customHeight="1" x14ac:dyDescent="0.25">
      <c r="D38" s="33"/>
    </row>
    <row r="39" spans="1:12" ht="25.5" customHeight="1" x14ac:dyDescent="0.25">
      <c r="D39" s="33"/>
    </row>
    <row r="40" spans="1:12" ht="25.5" customHeight="1" x14ac:dyDescent="0.25">
      <c r="D40" s="33"/>
    </row>
    <row r="41" spans="1:12" ht="25.5" customHeight="1" x14ac:dyDescent="0.25">
      <c r="D41" s="33"/>
    </row>
    <row r="42" spans="1:12" ht="25.5" customHeight="1" x14ac:dyDescent="0.25">
      <c r="D42" s="33"/>
    </row>
    <row r="43" spans="1:12" ht="25.5" customHeight="1" x14ac:dyDescent="0.25">
      <c r="D43" s="33"/>
    </row>
    <row r="44" spans="1:12" ht="25.5" customHeight="1" x14ac:dyDescent="0.25">
      <c r="D44" s="33"/>
    </row>
    <row r="45" spans="1:12" ht="25.5" customHeight="1" x14ac:dyDescent="0.25">
      <c r="D45" s="33"/>
    </row>
    <row r="46" spans="1:12" ht="25.5" customHeight="1" x14ac:dyDescent="0.25">
      <c r="D46" s="33"/>
    </row>
    <row r="47" spans="1:12" ht="25.5" customHeight="1" x14ac:dyDescent="0.25">
      <c r="D47" s="33"/>
    </row>
    <row r="48" spans="1:12" ht="25.5" customHeight="1" x14ac:dyDescent="0.25">
      <c r="D48" s="33"/>
    </row>
    <row r="49" spans="4:4" ht="25.5" customHeight="1" x14ac:dyDescent="0.25">
      <c r="D49" s="33"/>
    </row>
    <row r="50" spans="4:4" ht="25.5" customHeight="1" x14ac:dyDescent="0.25">
      <c r="D50" s="33"/>
    </row>
    <row r="51" spans="4:4" ht="25.5" customHeight="1" x14ac:dyDescent="0.25">
      <c r="D51" s="33"/>
    </row>
    <row r="52" spans="4:4" ht="25.5" customHeight="1" x14ac:dyDescent="0.25">
      <c r="D52" s="33"/>
    </row>
    <row r="53" spans="4:4" ht="25.5" customHeight="1" x14ac:dyDescent="0.25">
      <c r="D53" s="33"/>
    </row>
    <row r="54" spans="4:4" ht="25.5" customHeight="1" x14ac:dyDescent="0.25">
      <c r="D54" s="33"/>
    </row>
    <row r="55" spans="4:4" ht="46.9" customHeight="1" x14ac:dyDescent="0.25">
      <c r="D55" s="33"/>
    </row>
    <row r="56" spans="4:4" ht="46.9" customHeight="1" x14ac:dyDescent="0.25">
      <c r="D56" s="33"/>
    </row>
    <row r="57" spans="4:4" ht="46.9" customHeight="1" x14ac:dyDescent="0.25">
      <c r="D57" s="33"/>
    </row>
  </sheetData>
  <mergeCells count="8">
    <mergeCell ref="B12:H12"/>
    <mergeCell ref="B9:F9"/>
    <mergeCell ref="B1:F1"/>
    <mergeCell ref="H1:L1"/>
    <mergeCell ref="N1:P1"/>
    <mergeCell ref="N5:Q5"/>
    <mergeCell ref="H5:L5"/>
    <mergeCell ref="B5:F5"/>
  </mergeCells>
  <pageMargins left="0.2" right="0.2" top="0.5" bottom="0.25" header="0.3" footer="0.3"/>
  <pageSetup orientation="landscape" r:id="rId1"/>
  <headerFooter>
    <oddHeader>&amp;C&amp;A</oddHeader>
  </headerFooter>
  <rowBreaks count="1" manualBreakCount="1">
    <brk id="11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0DB13-BCED-45C5-971A-5806AA6BEFCA}">
  <dimension ref="A1:Q55"/>
  <sheetViews>
    <sheetView topLeftCell="A17" workbookViewId="0">
      <selection activeCell="B402" sqref="B402"/>
    </sheetView>
  </sheetViews>
  <sheetFormatPr defaultColWidth="9.140625" defaultRowHeight="46.9" customHeight="1" x14ac:dyDescent="0.25"/>
  <cols>
    <col min="1" max="1" width="2.7109375" style="7" customWidth="1"/>
    <col min="2" max="2" width="15.42578125" style="7" customWidth="1"/>
    <col min="3" max="3" width="5.7109375" style="7" customWidth="1"/>
    <col min="4" max="4" width="8.85546875" style="7" customWidth="1"/>
    <col min="5" max="5" width="6.85546875" style="7" customWidth="1"/>
    <col min="6" max="6" width="8" style="7" customWidth="1"/>
    <col min="7" max="7" width="8.7109375" style="7" customWidth="1"/>
    <col min="8" max="10" width="7.7109375" style="7" customWidth="1"/>
    <col min="11" max="11" width="9.28515625" style="7" customWidth="1"/>
    <col min="12" max="12" width="8.85546875" style="7" customWidth="1"/>
    <col min="13" max="13" width="8.5703125" style="7" customWidth="1"/>
    <col min="14" max="14" width="8.28515625" style="7" customWidth="1"/>
    <col min="15" max="16384" width="9.140625" style="7"/>
  </cols>
  <sheetData>
    <row r="1" spans="1:17" ht="23.45" customHeight="1" x14ac:dyDescent="0.3">
      <c r="B1" s="94" t="s">
        <v>2064</v>
      </c>
      <c r="C1" s="95"/>
      <c r="D1" s="95"/>
      <c r="E1" s="95"/>
      <c r="F1" s="95"/>
      <c r="H1" s="94" t="s">
        <v>23</v>
      </c>
      <c r="I1" s="95"/>
      <c r="J1" s="95"/>
      <c r="K1" s="95"/>
      <c r="L1" s="95"/>
      <c r="N1" s="99" t="s">
        <v>1783</v>
      </c>
      <c r="O1" s="99"/>
      <c r="P1" s="99"/>
      <c r="Q1" s="7" t="s">
        <v>47</v>
      </c>
    </row>
    <row r="2" spans="1:17" ht="59.25" customHeight="1" x14ac:dyDescent="0.25">
      <c r="B2" s="2" t="str">
        <f>Summary!Y1</f>
        <v>2025 Members as of 4/18/2025</v>
      </c>
      <c r="C2" s="1" t="s">
        <v>0</v>
      </c>
      <c r="D2" s="1" t="s">
        <v>149</v>
      </c>
      <c r="E2" s="10" t="s">
        <v>27</v>
      </c>
      <c r="F2" s="81" t="s">
        <v>2061</v>
      </c>
      <c r="H2" s="2" t="str">
        <f>B2</f>
        <v>2025 Members as of 4/18/2025</v>
      </c>
      <c r="I2" s="1" t="s">
        <v>0</v>
      </c>
      <c r="J2" s="1" t="s">
        <v>149</v>
      </c>
      <c r="K2" s="10" t="s">
        <v>27</v>
      </c>
      <c r="L2" s="81" t="s">
        <v>2061</v>
      </c>
      <c r="N2" s="16" t="s">
        <v>1781</v>
      </c>
      <c r="O2" s="16" t="s">
        <v>1780</v>
      </c>
      <c r="P2" s="16" t="s">
        <v>27</v>
      </c>
      <c r="Q2" s="81" t="s">
        <v>2061</v>
      </c>
    </row>
    <row r="3" spans="1:17" ht="19.149999999999999" customHeight="1" x14ac:dyDescent="0.25">
      <c r="B3" s="4">
        <f>SUMIFS('2025 Girls'!D:D,'2025 Girls'!$A:$A,$Q$1)</f>
        <v>28</v>
      </c>
      <c r="C3" s="4">
        <f>VLOOKUP($Q$1,'2025 Girls'!A:G,6,0)</f>
        <v>62</v>
      </c>
      <c r="D3" s="4">
        <v>58</v>
      </c>
      <c r="E3" s="4">
        <f>D3-B3</f>
        <v>30</v>
      </c>
      <c r="F3" s="8">
        <f>B3/D3</f>
        <v>0.48275862068965519</v>
      </c>
      <c r="H3" s="4">
        <f>SUMIFS('2025 Girls'!E:E,'2025 Girls'!$A:$A,$Q$1)</f>
        <v>112</v>
      </c>
      <c r="I3" s="4">
        <f>VLOOKUP($Q$1,'2025 Girls'!A:G,7,0)</f>
        <v>126</v>
      </c>
      <c r="J3" s="4">
        <v>131</v>
      </c>
      <c r="K3" s="4">
        <f>J3-H3</f>
        <v>19</v>
      </c>
      <c r="L3" s="8">
        <f>H3/J3</f>
        <v>0.85496183206106868</v>
      </c>
      <c r="N3" s="21">
        <f>B3+H3</f>
        <v>140</v>
      </c>
      <c r="O3" s="21">
        <f>D3+J3</f>
        <v>189</v>
      </c>
      <c r="P3" s="21">
        <f>O3-N3</f>
        <v>49</v>
      </c>
      <c r="Q3" s="8">
        <f>N3/O3</f>
        <v>0.7407407407407407</v>
      </c>
    </row>
    <row r="4" spans="1:17" ht="9.6" customHeight="1" x14ac:dyDescent="0.25"/>
    <row r="5" spans="1:17" ht="46.9" customHeight="1" x14ac:dyDescent="0.3">
      <c r="B5" s="94" t="s">
        <v>2062</v>
      </c>
      <c r="C5" s="95"/>
      <c r="D5" s="95"/>
      <c r="E5" s="95"/>
      <c r="F5" s="95"/>
      <c r="H5" s="94" t="s">
        <v>22</v>
      </c>
      <c r="I5" s="95"/>
      <c r="J5" s="95"/>
      <c r="K5" s="95"/>
      <c r="L5" s="95"/>
      <c r="M5" s="83"/>
      <c r="N5" s="99" t="s">
        <v>1784</v>
      </c>
      <c r="O5" s="99"/>
      <c r="P5" s="99"/>
      <c r="Q5" s="99"/>
    </row>
    <row r="6" spans="1:17" ht="64.900000000000006" customHeight="1" x14ac:dyDescent="0.25">
      <c r="B6" s="14" t="str">
        <f>B2</f>
        <v>2025 Members as of 4/18/2025</v>
      </c>
      <c r="C6" s="6" t="s">
        <v>0</v>
      </c>
      <c r="D6" s="6" t="s">
        <v>151</v>
      </c>
      <c r="E6" s="10" t="s">
        <v>27</v>
      </c>
      <c r="F6" s="81" t="s">
        <v>2061</v>
      </c>
      <c r="H6" s="15" t="str">
        <f>B2</f>
        <v>2025 Members as of 4/18/2025</v>
      </c>
      <c r="I6" s="6" t="s">
        <v>20</v>
      </c>
      <c r="J6" s="6" t="s">
        <v>150</v>
      </c>
      <c r="K6" s="10" t="s">
        <v>27</v>
      </c>
      <c r="L6" s="81" t="s">
        <v>2061</v>
      </c>
      <c r="N6" s="16" t="s">
        <v>1781</v>
      </c>
      <c r="O6" s="16" t="s">
        <v>1782</v>
      </c>
      <c r="P6" s="16" t="s">
        <v>27</v>
      </c>
      <c r="Q6" s="81" t="s">
        <v>2061</v>
      </c>
    </row>
    <row r="7" spans="1:17" ht="24.6" customHeight="1" x14ac:dyDescent="0.25">
      <c r="B7" s="4">
        <f>SUMIFS('2025 Adults'!D:D,'2025 Adults'!$A:$A,$Q$1)</f>
        <v>16</v>
      </c>
      <c r="C7" s="21">
        <f>VLOOKUP($Q$1,'2025 Adults'!A:G,6,0)</f>
        <v>49</v>
      </c>
      <c r="D7" s="21">
        <v>20</v>
      </c>
      <c r="E7" s="4">
        <f>D7-B7</f>
        <v>4</v>
      </c>
      <c r="F7" s="8">
        <f>B7/D7</f>
        <v>0.8</v>
      </c>
      <c r="H7" s="4">
        <f>SUMIFS('2025 Adults'!E:E,'2025 Adults'!$A:$A,$Q$1)</f>
        <v>108</v>
      </c>
      <c r="I7" s="21">
        <f>VLOOKUP($Q$1,'2025 Adults'!A:G,7,0)</f>
        <v>107</v>
      </c>
      <c r="J7" s="21">
        <v>144</v>
      </c>
      <c r="K7" s="4">
        <f>J7-H7</f>
        <v>36</v>
      </c>
      <c r="L7" s="8">
        <f>H7/J7</f>
        <v>0.75</v>
      </c>
      <c r="N7" s="21">
        <f>B7+H7</f>
        <v>124</v>
      </c>
      <c r="O7" s="21">
        <f>D7+J7</f>
        <v>164</v>
      </c>
      <c r="P7" s="21">
        <f>O7-N7</f>
        <v>40</v>
      </c>
      <c r="Q7" s="8">
        <f>N7/O7</f>
        <v>0.75609756097560976</v>
      </c>
    </row>
    <row r="8" spans="1:17" ht="13.15" customHeight="1" x14ac:dyDescent="0.25"/>
    <row r="9" spans="1:17" ht="46.9" customHeight="1" x14ac:dyDescent="0.3">
      <c r="B9" s="98" t="s">
        <v>28</v>
      </c>
      <c r="C9" s="93"/>
      <c r="D9" s="93"/>
      <c r="E9" s="93"/>
      <c r="F9" s="93"/>
    </row>
    <row r="10" spans="1:17" ht="46.9" customHeight="1" x14ac:dyDescent="0.25">
      <c r="B10" s="9" t="s">
        <v>21</v>
      </c>
      <c r="C10" s="3" t="s">
        <v>29</v>
      </c>
      <c r="D10" s="10" t="s">
        <v>27</v>
      </c>
      <c r="E10" s="81" t="s">
        <v>2061</v>
      </c>
    </row>
    <row r="11" spans="1:17" ht="18" customHeight="1" x14ac:dyDescent="0.25">
      <c r="B11" s="4">
        <f>COUNTIF('2025 New Troops'!A:A,Q1)</f>
        <v>0</v>
      </c>
      <c r="C11" s="5">
        <v>4</v>
      </c>
      <c r="D11" s="24">
        <f>C11-B11</f>
        <v>4</v>
      </c>
      <c r="E11" s="8">
        <f>B11/C11</f>
        <v>0</v>
      </c>
    </row>
    <row r="12" spans="1:17" ht="46.9" customHeight="1" x14ac:dyDescent="0.35">
      <c r="B12" s="97" t="s">
        <v>25</v>
      </c>
      <c r="C12" s="97"/>
      <c r="D12" s="97"/>
      <c r="E12" s="97"/>
      <c r="F12" s="97"/>
      <c r="G12" s="97"/>
      <c r="H12" s="97"/>
    </row>
    <row r="13" spans="1:17" ht="46.9" customHeight="1" x14ac:dyDescent="0.25">
      <c r="A13" s="24" t="s">
        <v>152</v>
      </c>
      <c r="B13" s="49" t="s">
        <v>2</v>
      </c>
      <c r="C13" s="49" t="s">
        <v>3</v>
      </c>
      <c r="D13" s="50" t="s">
        <v>4</v>
      </c>
      <c r="E13" s="51" t="s">
        <v>5</v>
      </c>
      <c r="F13" s="51" t="s">
        <v>6</v>
      </c>
      <c r="G13" s="52" t="s">
        <v>7</v>
      </c>
      <c r="H13" s="52" t="s">
        <v>1824</v>
      </c>
      <c r="I13" s="52" t="s">
        <v>8</v>
      </c>
      <c r="J13" s="70" t="str">
        <f>Summary!Y1</f>
        <v>2025 Members as of 4/18/2025</v>
      </c>
      <c r="K13" s="53" t="s">
        <v>9</v>
      </c>
      <c r="L13" s="54" t="s">
        <v>10</v>
      </c>
    </row>
    <row r="14" spans="1:17" ht="25.5" customHeight="1" x14ac:dyDescent="0.25">
      <c r="A14" s="7" t="s">
        <v>1120</v>
      </c>
      <c r="B14" s="35" t="s">
        <v>1121</v>
      </c>
      <c r="C14" s="56" t="s">
        <v>13</v>
      </c>
      <c r="D14" s="56" t="s">
        <v>1931</v>
      </c>
      <c r="E14" s="56">
        <v>79382</v>
      </c>
      <c r="F14" s="56" t="s">
        <v>3167</v>
      </c>
      <c r="G14" s="56" t="s">
        <v>2695</v>
      </c>
      <c r="H14" s="56" t="s">
        <v>2696</v>
      </c>
      <c r="I14" s="4">
        <v>444</v>
      </c>
      <c r="J14" s="22">
        <f>IFERROR(VLOOKUP(A14,'GS by School'!A:D,3,0),0)</f>
        <v>10</v>
      </c>
      <c r="K14" s="4">
        <f>I14-J14</f>
        <v>434</v>
      </c>
      <c r="L14" s="8">
        <f>IFERROR(I14/#REF!,0)</f>
        <v>0</v>
      </c>
    </row>
    <row r="15" spans="1:17" ht="25.5" customHeight="1" x14ac:dyDescent="0.25">
      <c r="A15" s="7" t="s">
        <v>181</v>
      </c>
      <c r="B15" s="35" t="s">
        <v>2210</v>
      </c>
      <c r="C15" s="56" t="s">
        <v>13</v>
      </c>
      <c r="D15" s="56" t="s">
        <v>1933</v>
      </c>
      <c r="E15" s="56">
        <v>79336</v>
      </c>
      <c r="F15" s="56" t="s">
        <v>3168</v>
      </c>
      <c r="G15" s="56" t="s">
        <v>2709</v>
      </c>
      <c r="H15" s="56" t="s">
        <v>2768</v>
      </c>
      <c r="I15" s="4">
        <v>144</v>
      </c>
      <c r="J15" s="22">
        <f>IFERROR(VLOOKUP(A15,'GS by School'!A:D,3,0),0)</f>
        <v>7</v>
      </c>
      <c r="K15" s="4">
        <f t="shared" ref="K15:K38" si="0">I15-J15</f>
        <v>137</v>
      </c>
      <c r="L15" s="8">
        <f>IFERROR(I15/#REF!,0)</f>
        <v>0</v>
      </c>
    </row>
    <row r="16" spans="1:17" ht="25.5" customHeight="1" x14ac:dyDescent="0.25">
      <c r="A16" s="7" t="s">
        <v>1433</v>
      </c>
      <c r="B16" s="35" t="s">
        <v>1434</v>
      </c>
      <c r="C16" s="56" t="s">
        <v>13</v>
      </c>
      <c r="D16" s="56" t="s">
        <v>1932</v>
      </c>
      <c r="E16" s="56">
        <v>79316</v>
      </c>
      <c r="F16" s="56" t="s">
        <v>3169</v>
      </c>
      <c r="G16" s="56" t="s">
        <v>2695</v>
      </c>
      <c r="H16" s="56" t="s">
        <v>2695</v>
      </c>
      <c r="I16" s="4">
        <v>86</v>
      </c>
      <c r="J16" s="22">
        <f>IFERROR(VLOOKUP(A16,'GS by School'!A:D,3,0),0)</f>
        <v>2</v>
      </c>
      <c r="K16" s="4">
        <f t="shared" si="0"/>
        <v>84</v>
      </c>
      <c r="L16" s="8">
        <f>IFERROR(I16/#REF!,0)</f>
        <v>0</v>
      </c>
    </row>
    <row r="17" spans="1:12" ht="25.5" customHeight="1" x14ac:dyDescent="0.25">
      <c r="A17" s="7" t="s">
        <v>1438</v>
      </c>
      <c r="B17" s="35" t="s">
        <v>1439</v>
      </c>
      <c r="C17" s="56" t="s">
        <v>13</v>
      </c>
      <c r="D17" s="56" t="s">
        <v>1843</v>
      </c>
      <c r="E17" s="56">
        <v>79424</v>
      </c>
      <c r="F17" s="56" t="s">
        <v>3167</v>
      </c>
      <c r="G17" s="56" t="s">
        <v>2695</v>
      </c>
      <c r="H17" s="56" t="s">
        <v>2696</v>
      </c>
      <c r="I17" s="4">
        <v>280</v>
      </c>
      <c r="J17" s="22">
        <f>IFERROR(VLOOKUP(A17,'GS by School'!A:D,3,0),0)</f>
        <v>2</v>
      </c>
      <c r="K17" s="4">
        <f t="shared" si="0"/>
        <v>278</v>
      </c>
      <c r="L17" s="8">
        <f>IFERROR(I17/#REF!,0)</f>
        <v>0</v>
      </c>
    </row>
    <row r="18" spans="1:12" ht="25.5" customHeight="1" x14ac:dyDescent="0.25">
      <c r="A18" s="7" t="s">
        <v>1204</v>
      </c>
      <c r="B18" s="35" t="s">
        <v>1205</v>
      </c>
      <c r="C18" s="56" t="s">
        <v>13</v>
      </c>
      <c r="D18" s="56" t="s">
        <v>1934</v>
      </c>
      <c r="E18" s="56">
        <v>79323</v>
      </c>
      <c r="F18" s="56" t="s">
        <v>3170</v>
      </c>
      <c r="G18" s="56" t="s">
        <v>2695</v>
      </c>
      <c r="H18" s="56" t="s">
        <v>2767</v>
      </c>
      <c r="I18" s="4">
        <v>156</v>
      </c>
      <c r="J18" s="22">
        <f>IFERROR(VLOOKUP(A18,'GS by School'!A:D,3,0),0)</f>
        <v>8</v>
      </c>
      <c r="K18" s="4">
        <f t="shared" si="0"/>
        <v>148</v>
      </c>
      <c r="L18" s="8">
        <f>IFERROR(I18/#REF!,0)</f>
        <v>0</v>
      </c>
    </row>
    <row r="19" spans="1:12" ht="25.5" customHeight="1" x14ac:dyDescent="0.25">
      <c r="A19" s="7" t="s">
        <v>534</v>
      </c>
      <c r="B19" s="35" t="s">
        <v>2213</v>
      </c>
      <c r="C19" s="56" t="s">
        <v>13</v>
      </c>
      <c r="D19" s="56" t="s">
        <v>1934</v>
      </c>
      <c r="E19" s="56">
        <v>79323</v>
      </c>
      <c r="F19" s="56" t="s">
        <v>3170</v>
      </c>
      <c r="G19" s="56" t="s">
        <v>2768</v>
      </c>
      <c r="H19" s="56" t="s">
        <v>2696</v>
      </c>
      <c r="I19" s="4">
        <v>152</v>
      </c>
      <c r="J19" s="22">
        <f>IFERROR(VLOOKUP(A19,'GS by School'!A:D,3,0),0)</f>
        <v>7</v>
      </c>
      <c r="K19" s="4">
        <f t="shared" si="0"/>
        <v>145</v>
      </c>
      <c r="L19" s="8">
        <f>IFERROR(I19/#REF!,0)</f>
        <v>0</v>
      </c>
    </row>
    <row r="20" spans="1:12" ht="25.5" customHeight="1" x14ac:dyDescent="0.25">
      <c r="A20" s="7" t="s">
        <v>2230</v>
      </c>
      <c r="B20" s="35" t="s">
        <v>2231</v>
      </c>
      <c r="C20" s="56" t="s">
        <v>13</v>
      </c>
      <c r="D20" s="56" t="s">
        <v>1933</v>
      </c>
      <c r="E20" s="56">
        <v>79336</v>
      </c>
      <c r="F20" s="56" t="s">
        <v>3168</v>
      </c>
      <c r="G20" s="56" t="s">
        <v>2695</v>
      </c>
      <c r="H20" s="56" t="s">
        <v>2698</v>
      </c>
      <c r="I20" s="4">
        <v>179</v>
      </c>
      <c r="J20" s="22">
        <f>IFERROR(VLOOKUP(A20,'GS by School'!A:D,3,0),0)</f>
        <v>4</v>
      </c>
      <c r="K20" s="4">
        <f t="shared" si="0"/>
        <v>175</v>
      </c>
      <c r="L20" s="8">
        <f>IFERROR(I20/#REF!,0)</f>
        <v>0</v>
      </c>
    </row>
    <row r="21" spans="1:12" ht="25.5" customHeight="1" x14ac:dyDescent="0.25">
      <c r="A21" s="7" t="s">
        <v>1262</v>
      </c>
      <c r="B21" s="35" t="s">
        <v>1263</v>
      </c>
      <c r="C21" s="56" t="s">
        <v>13</v>
      </c>
      <c r="D21" s="56" t="s">
        <v>1843</v>
      </c>
      <c r="E21" s="56">
        <v>79424</v>
      </c>
      <c r="F21" s="56" t="s">
        <v>3171</v>
      </c>
      <c r="G21" s="56" t="s">
        <v>2695</v>
      </c>
      <c r="H21" s="56" t="s">
        <v>2696</v>
      </c>
      <c r="I21" s="4">
        <v>303</v>
      </c>
      <c r="J21" s="22">
        <f>IFERROR(VLOOKUP(A21,'GS by School'!A:D,3,0),0)</f>
        <v>5</v>
      </c>
      <c r="K21" s="4">
        <f t="shared" si="0"/>
        <v>298</v>
      </c>
      <c r="L21" s="8">
        <f>IFERROR(I21/#REF!,0)</f>
        <v>0</v>
      </c>
    </row>
    <row r="22" spans="1:12" ht="25.5" customHeight="1" x14ac:dyDescent="0.25">
      <c r="A22" s="7" t="s">
        <v>934</v>
      </c>
      <c r="B22" s="35" t="s">
        <v>935</v>
      </c>
      <c r="C22" s="56" t="s">
        <v>13</v>
      </c>
      <c r="D22" s="56" t="s">
        <v>1935</v>
      </c>
      <c r="E22" s="56">
        <v>79345</v>
      </c>
      <c r="F22" s="56" t="s">
        <v>3172</v>
      </c>
      <c r="G22" s="56" t="s">
        <v>2695</v>
      </c>
      <c r="H22" s="56" t="s">
        <v>2710</v>
      </c>
      <c r="I22" s="4">
        <v>136</v>
      </c>
      <c r="J22" s="22">
        <f>IFERROR(VLOOKUP(A22,'GS by School'!A:D,3,0),0)</f>
        <v>1</v>
      </c>
      <c r="K22" s="4">
        <f t="shared" si="0"/>
        <v>135</v>
      </c>
      <c r="L22" s="8">
        <f>IFERROR(I22/#REF!,0)</f>
        <v>0</v>
      </c>
    </row>
    <row r="23" spans="1:12" ht="25.5" customHeight="1" x14ac:dyDescent="0.25">
      <c r="A23" s="38" t="s">
        <v>1575</v>
      </c>
      <c r="B23" s="58" t="s">
        <v>1576</v>
      </c>
      <c r="C23" s="55" t="s">
        <v>13</v>
      </c>
      <c r="D23" s="48" t="s">
        <v>1936</v>
      </c>
      <c r="E23" s="48">
        <v>79346</v>
      </c>
      <c r="F23" s="48" t="s">
        <v>3173</v>
      </c>
      <c r="G23" s="48" t="s">
        <v>2695</v>
      </c>
      <c r="H23" s="48" t="s">
        <v>2710</v>
      </c>
      <c r="I23" s="4">
        <v>163</v>
      </c>
      <c r="J23" s="22">
        <f>IFERROR(VLOOKUP(A23,'GS by School'!A:D,3,0),0)</f>
        <v>2</v>
      </c>
      <c r="K23" s="4">
        <f t="shared" si="0"/>
        <v>161</v>
      </c>
      <c r="L23" s="8">
        <f>IFERROR(I23/#REF!,0)</f>
        <v>0</v>
      </c>
    </row>
    <row r="24" spans="1:12" ht="25.5" customHeight="1" x14ac:dyDescent="0.25">
      <c r="A24" s="38" t="s">
        <v>1537</v>
      </c>
      <c r="B24" s="58" t="s">
        <v>1538</v>
      </c>
      <c r="C24" s="55" t="s">
        <v>13</v>
      </c>
      <c r="D24" s="48" t="s">
        <v>1932</v>
      </c>
      <c r="E24" s="48">
        <v>79316</v>
      </c>
      <c r="F24" s="48" t="s">
        <v>3169</v>
      </c>
      <c r="G24" s="48" t="s">
        <v>2698</v>
      </c>
      <c r="H24" s="48" t="s">
        <v>2696</v>
      </c>
      <c r="I24" s="4">
        <v>296</v>
      </c>
      <c r="J24" s="22">
        <f>IFERROR(VLOOKUP(A24,'GS by School'!A:D,3,0),0)</f>
        <v>7</v>
      </c>
      <c r="K24" s="4">
        <f t="shared" si="0"/>
        <v>289</v>
      </c>
      <c r="L24" s="8">
        <f>IFERROR(I24/#REF!,0)</f>
        <v>0</v>
      </c>
    </row>
    <row r="25" spans="1:12" ht="25.5" customHeight="1" x14ac:dyDescent="0.25">
      <c r="A25" s="4" t="s">
        <v>1567</v>
      </c>
      <c r="B25" s="35" t="s">
        <v>1568</v>
      </c>
      <c r="C25" s="56" t="s">
        <v>13</v>
      </c>
      <c r="D25" s="56" t="s">
        <v>1843</v>
      </c>
      <c r="E25" s="56">
        <v>79424</v>
      </c>
      <c r="F25" s="56" t="s">
        <v>3167</v>
      </c>
      <c r="G25" s="56" t="s">
        <v>2695</v>
      </c>
      <c r="H25" s="56" t="s">
        <v>2696</v>
      </c>
      <c r="I25" s="4">
        <v>288</v>
      </c>
      <c r="J25" s="22">
        <f>IFERROR(VLOOKUP(A25,'GS by School'!A:D,3,0),0)</f>
        <v>1</v>
      </c>
      <c r="K25" s="4">
        <f t="shared" si="0"/>
        <v>287</v>
      </c>
      <c r="L25" s="8">
        <f>IFERROR(I25/#REF!,0)</f>
        <v>0</v>
      </c>
    </row>
    <row r="26" spans="1:12" ht="25.5" customHeight="1" x14ac:dyDescent="0.25">
      <c r="A26" s="4" t="s">
        <v>395</v>
      </c>
      <c r="B26" s="35" t="s">
        <v>3174</v>
      </c>
      <c r="C26" s="56" t="s">
        <v>13</v>
      </c>
      <c r="D26" s="56" t="s">
        <v>3175</v>
      </c>
      <c r="E26" s="56">
        <v>79355</v>
      </c>
      <c r="F26" s="56" t="s">
        <v>3176</v>
      </c>
      <c r="G26" s="56" t="s">
        <v>2695</v>
      </c>
      <c r="H26" s="56" t="s">
        <v>2696</v>
      </c>
      <c r="I26" s="4">
        <v>91</v>
      </c>
      <c r="J26" s="22">
        <f>IFERROR(VLOOKUP(A26,'GS by School'!A:D,3,0),0)</f>
        <v>0</v>
      </c>
      <c r="K26" s="4">
        <f t="shared" si="0"/>
        <v>91</v>
      </c>
      <c r="L26" s="8">
        <f>IFERROR(I26/#REF!,0)</f>
        <v>0</v>
      </c>
    </row>
    <row r="27" spans="1:12" ht="25.5" customHeight="1" x14ac:dyDescent="0.25">
      <c r="A27" s="4" t="s">
        <v>1689</v>
      </c>
      <c r="B27" s="35" t="s">
        <v>1690</v>
      </c>
      <c r="C27" s="56" t="s">
        <v>13</v>
      </c>
      <c r="D27" s="56" t="s">
        <v>3177</v>
      </c>
      <c r="E27" s="56">
        <v>79358</v>
      </c>
      <c r="F27" s="56" t="s">
        <v>3178</v>
      </c>
      <c r="G27" s="56" t="s">
        <v>2695</v>
      </c>
      <c r="H27" s="56" t="s">
        <v>2710</v>
      </c>
      <c r="I27" s="4">
        <v>267</v>
      </c>
      <c r="J27" s="22">
        <f>IFERROR(VLOOKUP(A27,'GS by School'!A:D,3,0),0)</f>
        <v>0</v>
      </c>
      <c r="K27" s="4">
        <f t="shared" si="0"/>
        <v>267</v>
      </c>
      <c r="L27" s="8">
        <f>IFERROR(I27/#REF!,0)</f>
        <v>0</v>
      </c>
    </row>
    <row r="28" spans="1:12" ht="32.25" customHeight="1" x14ac:dyDescent="0.25">
      <c r="A28" s="4" t="s">
        <v>1618</v>
      </c>
      <c r="B28" s="35" t="s">
        <v>1619</v>
      </c>
      <c r="C28" s="56" t="s">
        <v>13</v>
      </c>
      <c r="D28" s="56" t="s">
        <v>1937</v>
      </c>
      <c r="E28" s="56">
        <v>79363</v>
      </c>
      <c r="F28" s="56" t="s">
        <v>3179</v>
      </c>
      <c r="G28" s="56" t="s">
        <v>2695</v>
      </c>
      <c r="H28" s="56" t="s">
        <v>2709</v>
      </c>
      <c r="I28" s="4">
        <v>165</v>
      </c>
      <c r="J28" s="22">
        <f>IFERROR(VLOOKUP(A28,'GS by School'!A:D,3,0),0)</f>
        <v>1</v>
      </c>
      <c r="K28" s="4">
        <f t="shared" si="0"/>
        <v>164</v>
      </c>
      <c r="L28" s="8">
        <f>IFERROR(I28/#REF!,0)</f>
        <v>0</v>
      </c>
    </row>
    <row r="29" spans="1:12" ht="25.5" customHeight="1" x14ac:dyDescent="0.25">
      <c r="A29" s="4" t="s">
        <v>1620</v>
      </c>
      <c r="B29" s="35" t="s">
        <v>1621</v>
      </c>
      <c r="C29" s="56" t="s">
        <v>13</v>
      </c>
      <c r="D29" s="56" t="s">
        <v>3180</v>
      </c>
      <c r="E29" s="56">
        <v>79363</v>
      </c>
      <c r="F29" s="56" t="s">
        <v>3179</v>
      </c>
      <c r="G29" s="56" t="s">
        <v>2767</v>
      </c>
      <c r="H29" s="56" t="s">
        <v>2697</v>
      </c>
      <c r="I29" s="4">
        <v>199</v>
      </c>
      <c r="J29" s="22">
        <f>IFERROR(VLOOKUP(A29,'GS by School'!A:D,3,0),0)</f>
        <v>6</v>
      </c>
      <c r="K29" s="4">
        <f t="shared" si="0"/>
        <v>193</v>
      </c>
      <c r="L29" s="8">
        <f>IFERROR(I29/#REF!,0)</f>
        <v>0</v>
      </c>
    </row>
    <row r="30" spans="1:12" ht="25.5" customHeight="1" x14ac:dyDescent="0.25">
      <c r="A30" s="4" t="s">
        <v>1632</v>
      </c>
      <c r="B30" s="35" t="s">
        <v>1633</v>
      </c>
      <c r="C30" s="56" t="s">
        <v>13</v>
      </c>
      <c r="D30" s="56" t="s">
        <v>1843</v>
      </c>
      <c r="E30" s="56">
        <v>79424</v>
      </c>
      <c r="F30" s="56" t="s">
        <v>3181</v>
      </c>
      <c r="G30" s="56" t="s">
        <v>2695</v>
      </c>
      <c r="H30" s="56" t="s">
        <v>2696</v>
      </c>
      <c r="I30" s="4">
        <v>272</v>
      </c>
      <c r="J30" s="22">
        <f>IFERROR(VLOOKUP(A30,'GS by School'!A:D,3,0),0)</f>
        <v>1</v>
      </c>
      <c r="K30" s="4">
        <f t="shared" si="0"/>
        <v>271</v>
      </c>
      <c r="L30" s="8">
        <f>IFERROR(I30/#REF!,0)</f>
        <v>0</v>
      </c>
    </row>
    <row r="31" spans="1:12" ht="25.5" customHeight="1" x14ac:dyDescent="0.25">
      <c r="A31" s="4" t="s">
        <v>926</v>
      </c>
      <c r="B31" s="35" t="s">
        <v>927</v>
      </c>
      <c r="C31" s="56" t="s">
        <v>13</v>
      </c>
      <c r="D31" s="56" t="s">
        <v>3182</v>
      </c>
      <c r="E31" s="56">
        <v>79367</v>
      </c>
      <c r="F31" s="56" t="s">
        <v>3183</v>
      </c>
      <c r="G31" s="56" t="s">
        <v>2695</v>
      </c>
      <c r="H31" s="56" t="s">
        <v>2710</v>
      </c>
      <c r="I31" s="4">
        <v>223</v>
      </c>
      <c r="J31" s="22">
        <f>IFERROR(VLOOKUP(A31,'GS by School'!A:D,3,0),0)</f>
        <v>1</v>
      </c>
      <c r="K31" s="4">
        <f t="shared" si="0"/>
        <v>222</v>
      </c>
      <c r="L31" s="8">
        <f>IFERROR(I31/#REF!,0)</f>
        <v>0</v>
      </c>
    </row>
    <row r="32" spans="1:12" ht="25.5" customHeight="1" x14ac:dyDescent="0.25">
      <c r="A32" s="4" t="s">
        <v>1499</v>
      </c>
      <c r="B32" s="35" t="s">
        <v>2199</v>
      </c>
      <c r="C32" s="56" t="s">
        <v>13</v>
      </c>
      <c r="D32" s="56" t="s">
        <v>1933</v>
      </c>
      <c r="E32" s="56">
        <v>79336</v>
      </c>
      <c r="F32" s="56" t="s">
        <v>3168</v>
      </c>
      <c r="G32" s="56" t="s">
        <v>2709</v>
      </c>
      <c r="H32" s="56" t="s">
        <v>2768</v>
      </c>
      <c r="I32" s="4">
        <v>124</v>
      </c>
      <c r="J32" s="22">
        <f>IFERROR(VLOOKUP(A32,'GS by School'!A:D,3,0),0)</f>
        <v>8</v>
      </c>
      <c r="K32" s="4">
        <f t="shared" si="0"/>
        <v>116</v>
      </c>
      <c r="L32" s="8">
        <f>IFERROR(I32/#REF!,0)</f>
        <v>0</v>
      </c>
    </row>
    <row r="33" spans="1:12" ht="25.5" customHeight="1" x14ac:dyDescent="0.25">
      <c r="A33" s="4" t="s">
        <v>474</v>
      </c>
      <c r="B33" s="35" t="s">
        <v>3184</v>
      </c>
      <c r="C33" s="56" t="s">
        <v>13</v>
      </c>
      <c r="D33" s="56" t="s">
        <v>1938</v>
      </c>
      <c r="E33" s="56">
        <v>79372</v>
      </c>
      <c r="F33" s="56" t="s">
        <v>3185</v>
      </c>
      <c r="G33" s="56" t="s">
        <v>2695</v>
      </c>
      <c r="H33" s="56" t="s">
        <v>2696</v>
      </c>
      <c r="I33" s="4">
        <v>122</v>
      </c>
      <c r="J33" s="22">
        <f>IFERROR(VLOOKUP(A33,'GS by School'!A:D,3,0),0)</f>
        <v>0</v>
      </c>
      <c r="K33" s="4">
        <f t="shared" si="0"/>
        <v>122</v>
      </c>
      <c r="L33" s="8">
        <f>IFERROR(I33/#REF!,0)</f>
        <v>0</v>
      </c>
    </row>
    <row r="34" spans="1:12" ht="25.5" customHeight="1" x14ac:dyDescent="0.25">
      <c r="A34" s="4" t="s">
        <v>517</v>
      </c>
      <c r="B34" s="35" t="s">
        <v>518</v>
      </c>
      <c r="C34" s="56" t="s">
        <v>13</v>
      </c>
      <c r="D34" s="56" t="s">
        <v>1843</v>
      </c>
      <c r="E34" s="56">
        <v>79424</v>
      </c>
      <c r="F34" s="56" t="s">
        <v>3167</v>
      </c>
      <c r="G34" s="56" t="s">
        <v>2695</v>
      </c>
      <c r="H34" s="56" t="s">
        <v>2696</v>
      </c>
      <c r="I34" s="4">
        <v>406</v>
      </c>
      <c r="J34" s="22">
        <f>IFERROR(VLOOKUP(A34,'GS by School'!A:D,3,0),0)</f>
        <v>8</v>
      </c>
      <c r="K34" s="4">
        <f t="shared" si="0"/>
        <v>398</v>
      </c>
      <c r="L34" s="8">
        <f>IFERROR(I34/#REF!,0)</f>
        <v>0</v>
      </c>
    </row>
    <row r="35" spans="1:12" ht="25.5" customHeight="1" x14ac:dyDescent="0.25">
      <c r="A35" s="4" t="s">
        <v>1213</v>
      </c>
      <c r="B35" s="35" t="s">
        <v>3186</v>
      </c>
      <c r="C35" s="56" t="s">
        <v>13</v>
      </c>
      <c r="D35" s="56" t="s">
        <v>3187</v>
      </c>
      <c r="E35" s="56">
        <v>79378</v>
      </c>
      <c r="F35" s="56" t="s">
        <v>3188</v>
      </c>
      <c r="G35" s="56" t="s">
        <v>2695</v>
      </c>
      <c r="H35" s="56" t="s">
        <v>2710</v>
      </c>
      <c r="I35" s="4">
        <v>143</v>
      </c>
      <c r="J35" s="22">
        <f>IFERROR(VLOOKUP(A35,'GS by School'!A:D,3,0),0)</f>
        <v>0</v>
      </c>
      <c r="K35" s="4">
        <f t="shared" si="0"/>
        <v>143</v>
      </c>
      <c r="L35" s="8">
        <f>IFERROR(I35/#REF!,0)</f>
        <v>0</v>
      </c>
    </row>
    <row r="36" spans="1:12" ht="25.5" customHeight="1" x14ac:dyDescent="0.25">
      <c r="A36" s="4" t="s">
        <v>1009</v>
      </c>
      <c r="B36" s="35" t="s">
        <v>1010</v>
      </c>
      <c r="C36" s="56" t="s">
        <v>13</v>
      </c>
      <c r="D36" s="56" t="s">
        <v>3189</v>
      </c>
      <c r="E36" s="56">
        <v>79379</v>
      </c>
      <c r="F36" s="56" t="s">
        <v>3190</v>
      </c>
      <c r="G36" s="56" t="s">
        <v>2695</v>
      </c>
      <c r="H36" s="56" t="s">
        <v>2710</v>
      </c>
      <c r="I36" s="4">
        <v>166</v>
      </c>
      <c r="J36" s="22">
        <f>IFERROR(VLOOKUP(A36,'GS by School'!A:D,3,0),0)</f>
        <v>1</v>
      </c>
      <c r="K36" s="4">
        <f t="shared" si="0"/>
        <v>165</v>
      </c>
      <c r="L36" s="8">
        <f>IFERROR(I36/#REF!,0)</f>
        <v>0</v>
      </c>
    </row>
    <row r="37" spans="1:12" ht="25.5" customHeight="1" x14ac:dyDescent="0.25">
      <c r="A37" s="4" t="s">
        <v>1030</v>
      </c>
      <c r="B37" s="35" t="s">
        <v>2266</v>
      </c>
      <c r="C37" s="56" t="s">
        <v>13</v>
      </c>
      <c r="D37" s="56" t="s">
        <v>1843</v>
      </c>
      <c r="E37" s="56">
        <v>79424</v>
      </c>
      <c r="F37" s="56" t="s">
        <v>3181</v>
      </c>
      <c r="G37" s="56" t="s">
        <v>2695</v>
      </c>
      <c r="H37" s="56" t="s">
        <v>2696</v>
      </c>
      <c r="I37" s="4">
        <v>218</v>
      </c>
      <c r="J37" s="22">
        <f>IFERROR(VLOOKUP(A37,'GS by School'!A:D,3,0),0)</f>
        <v>3</v>
      </c>
      <c r="K37" s="4">
        <f t="shared" si="0"/>
        <v>215</v>
      </c>
      <c r="L37" s="8">
        <f>IFERROR(I37/#REF!,0)</f>
        <v>0</v>
      </c>
    </row>
    <row r="38" spans="1:12" ht="31.5" customHeight="1" x14ac:dyDescent="0.25">
      <c r="A38" s="4" t="s">
        <v>1060</v>
      </c>
      <c r="B38" s="35" t="s">
        <v>1061</v>
      </c>
      <c r="C38" s="56" t="s">
        <v>13</v>
      </c>
      <c r="D38" s="56" t="s">
        <v>3191</v>
      </c>
      <c r="E38" s="56">
        <v>79380</v>
      </c>
      <c r="F38" s="56" t="s">
        <v>3192</v>
      </c>
      <c r="G38" s="56" t="s">
        <v>2695</v>
      </c>
      <c r="H38" s="56" t="s">
        <v>2710</v>
      </c>
      <c r="I38" s="4">
        <v>98</v>
      </c>
      <c r="J38" s="22">
        <f>IFERROR(VLOOKUP(A38,'GS by School'!A:D,3,0),0)</f>
        <v>3</v>
      </c>
      <c r="K38" s="4">
        <f t="shared" si="0"/>
        <v>95</v>
      </c>
      <c r="L38" s="8">
        <f>IFERROR(I38/#REF!,0)</f>
        <v>0</v>
      </c>
    </row>
    <row r="39" spans="1:12" ht="25.5" customHeight="1" x14ac:dyDescent="0.25">
      <c r="D39" s="33"/>
    </row>
    <row r="40" spans="1:12" ht="25.5" customHeight="1" x14ac:dyDescent="0.25">
      <c r="D40" s="33"/>
    </row>
    <row r="41" spans="1:12" ht="25.5" customHeight="1" x14ac:dyDescent="0.25">
      <c r="D41" s="33"/>
    </row>
    <row r="42" spans="1:12" ht="25.5" customHeight="1" x14ac:dyDescent="0.25">
      <c r="D42" s="33"/>
    </row>
    <row r="43" spans="1:12" ht="25.5" customHeight="1" x14ac:dyDescent="0.25">
      <c r="D43" s="33"/>
    </row>
    <row r="44" spans="1:12" ht="25.5" customHeight="1" x14ac:dyDescent="0.25">
      <c r="D44" s="33"/>
    </row>
    <row r="45" spans="1:12" ht="25.5" customHeight="1" x14ac:dyDescent="0.25">
      <c r="D45" s="33"/>
    </row>
    <row r="46" spans="1:12" ht="25.5" customHeight="1" x14ac:dyDescent="0.25">
      <c r="D46" s="33"/>
    </row>
    <row r="47" spans="1:12" ht="25.5" customHeight="1" x14ac:dyDescent="0.25">
      <c r="D47" s="33"/>
    </row>
    <row r="48" spans="1:12" ht="25.5" customHeight="1" x14ac:dyDescent="0.25">
      <c r="D48" s="33"/>
    </row>
    <row r="49" spans="4:4" ht="25.5" customHeight="1" x14ac:dyDescent="0.25">
      <c r="D49" s="33"/>
    </row>
    <row r="50" spans="4:4" ht="25.5" customHeight="1" x14ac:dyDescent="0.25">
      <c r="D50" s="33"/>
    </row>
    <row r="51" spans="4:4" ht="25.5" customHeight="1" x14ac:dyDescent="0.25">
      <c r="D51" s="33"/>
    </row>
    <row r="52" spans="4:4" ht="25.5" customHeight="1" x14ac:dyDescent="0.25">
      <c r="D52" s="33"/>
    </row>
    <row r="53" spans="4:4" ht="46.9" customHeight="1" x14ac:dyDescent="0.25">
      <c r="D53" s="33"/>
    </row>
    <row r="54" spans="4:4" ht="46.9" customHeight="1" x14ac:dyDescent="0.25">
      <c r="D54" s="33"/>
    </row>
    <row r="55" spans="4:4" ht="46.9" customHeight="1" x14ac:dyDescent="0.25">
      <c r="D55" s="33"/>
    </row>
  </sheetData>
  <mergeCells count="8">
    <mergeCell ref="B12:H12"/>
    <mergeCell ref="B9:F9"/>
    <mergeCell ref="B1:F1"/>
    <mergeCell ref="H1:L1"/>
    <mergeCell ref="N1:P1"/>
    <mergeCell ref="N5:Q5"/>
    <mergeCell ref="H5:L5"/>
    <mergeCell ref="B5:F5"/>
  </mergeCells>
  <pageMargins left="0.2" right="0.2" top="0.5" bottom="0.25" header="0.3" footer="0.3"/>
  <pageSetup orientation="landscape" r:id="rId1"/>
  <headerFooter>
    <oddHeader>&amp;C&amp;A</oddHeader>
  </headerFooter>
  <rowBreaks count="1" manualBreakCount="1">
    <brk id="11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3B9CF-C748-4C6B-8B17-AF3B103D0C9F}">
  <dimension ref="A1:Q62"/>
  <sheetViews>
    <sheetView topLeftCell="A6" workbookViewId="0">
      <selection activeCell="B402" sqref="B402"/>
    </sheetView>
  </sheetViews>
  <sheetFormatPr defaultColWidth="9.140625" defaultRowHeight="46.9" customHeight="1" x14ac:dyDescent="0.25"/>
  <cols>
    <col min="1" max="1" width="2.7109375" style="7" customWidth="1"/>
    <col min="2" max="2" width="15.42578125" style="7" customWidth="1"/>
    <col min="3" max="3" width="5.7109375" style="7" customWidth="1"/>
    <col min="4" max="4" width="8.85546875" style="7" customWidth="1"/>
    <col min="5" max="5" width="6.85546875" style="7" customWidth="1"/>
    <col min="6" max="6" width="8" style="7" customWidth="1"/>
    <col min="7" max="7" width="8.7109375" style="7" customWidth="1"/>
    <col min="8" max="10" width="7.7109375" style="7" customWidth="1"/>
    <col min="11" max="11" width="9.28515625" style="7" customWidth="1"/>
    <col min="12" max="12" width="8.85546875" style="7" customWidth="1"/>
    <col min="13" max="13" width="8.5703125" style="7" customWidth="1"/>
    <col min="14" max="14" width="8.28515625" style="7" customWidth="1"/>
    <col min="15" max="16384" width="9.140625" style="7"/>
  </cols>
  <sheetData>
    <row r="1" spans="1:17" ht="23.45" customHeight="1" x14ac:dyDescent="0.3">
      <c r="B1" s="94" t="s">
        <v>2064</v>
      </c>
      <c r="C1" s="95"/>
      <c r="D1" s="95"/>
      <c r="E1" s="95"/>
      <c r="F1" s="95"/>
      <c r="H1" s="94" t="s">
        <v>23</v>
      </c>
      <c r="I1" s="95"/>
      <c r="J1" s="95"/>
      <c r="K1" s="95"/>
      <c r="L1" s="95"/>
      <c r="N1" s="99" t="s">
        <v>1783</v>
      </c>
      <c r="O1" s="99"/>
      <c r="P1" s="99"/>
      <c r="Q1" s="7" t="s">
        <v>55</v>
      </c>
    </row>
    <row r="2" spans="1:17" ht="59.25" customHeight="1" x14ac:dyDescent="0.25">
      <c r="B2" s="2" t="str">
        <f>Summary!Y1</f>
        <v>2025 Members as of 4/18/2025</v>
      </c>
      <c r="C2" s="1" t="s">
        <v>0</v>
      </c>
      <c r="D2" s="1" t="s">
        <v>149</v>
      </c>
      <c r="E2" s="10" t="s">
        <v>27</v>
      </c>
      <c r="F2" s="81" t="s">
        <v>2061</v>
      </c>
      <c r="H2" s="2" t="str">
        <f>B2</f>
        <v>2025 Members as of 4/18/2025</v>
      </c>
      <c r="I2" s="1" t="s">
        <v>0</v>
      </c>
      <c r="J2" s="1" t="s">
        <v>149</v>
      </c>
      <c r="K2" s="10" t="s">
        <v>27</v>
      </c>
      <c r="L2" s="81" t="s">
        <v>2061</v>
      </c>
      <c r="N2" s="16" t="s">
        <v>1781</v>
      </c>
      <c r="O2" s="16" t="s">
        <v>1780</v>
      </c>
      <c r="P2" s="16" t="s">
        <v>27</v>
      </c>
      <c r="Q2" s="81" t="s">
        <v>2061</v>
      </c>
    </row>
    <row r="3" spans="1:17" ht="19.149999999999999" customHeight="1" x14ac:dyDescent="0.25">
      <c r="B3" s="4">
        <f>SUMIFS('2025 Girls'!D:D,'2025 Girls'!$A:$A,$Q$1)</f>
        <v>7</v>
      </c>
      <c r="C3" s="4">
        <f>VLOOKUP($Q$1,'2025 Girls'!A:G,6,0)</f>
        <v>23</v>
      </c>
      <c r="D3" s="4">
        <v>52</v>
      </c>
      <c r="E3" s="4">
        <f>D3-B3</f>
        <v>45</v>
      </c>
      <c r="F3" s="8">
        <f>B3/D3</f>
        <v>0.13461538461538461</v>
      </c>
      <c r="H3" s="4">
        <f>SUMIFS('2025 Girls'!E:E,'2025 Girls'!$A:$A,$Q$1)</f>
        <v>58</v>
      </c>
      <c r="I3" s="4">
        <f>VLOOKUP($Q$1,'2025 Girls'!A:G,7,0)</f>
        <v>59</v>
      </c>
      <c r="J3" s="4">
        <v>73</v>
      </c>
      <c r="K3" s="4">
        <f>J3-H3</f>
        <v>15</v>
      </c>
      <c r="L3" s="8">
        <f>H3/J3</f>
        <v>0.79452054794520544</v>
      </c>
      <c r="N3" s="21">
        <f>B3+H3</f>
        <v>65</v>
      </c>
      <c r="O3" s="21">
        <f>D3+J3</f>
        <v>125</v>
      </c>
      <c r="P3" s="21">
        <f>O3-N3</f>
        <v>60</v>
      </c>
      <c r="Q3" s="8">
        <f>N3/O3</f>
        <v>0.52</v>
      </c>
    </row>
    <row r="4" spans="1:17" ht="9.6" customHeight="1" x14ac:dyDescent="0.25"/>
    <row r="5" spans="1:17" ht="46.9" customHeight="1" x14ac:dyDescent="0.3">
      <c r="B5" s="94" t="s">
        <v>2062</v>
      </c>
      <c r="C5" s="95"/>
      <c r="D5" s="95"/>
      <c r="E5" s="95"/>
      <c r="F5" s="95"/>
      <c r="H5" s="94" t="s">
        <v>22</v>
      </c>
      <c r="I5" s="95"/>
      <c r="J5" s="95"/>
      <c r="K5" s="95"/>
      <c r="L5" s="95"/>
      <c r="M5" s="83"/>
      <c r="N5" s="99" t="s">
        <v>1784</v>
      </c>
      <c r="O5" s="99"/>
      <c r="P5" s="99"/>
      <c r="Q5" s="99"/>
    </row>
    <row r="6" spans="1:17" ht="64.900000000000006" customHeight="1" x14ac:dyDescent="0.25">
      <c r="B6" s="14" t="str">
        <f>B2</f>
        <v>2025 Members as of 4/18/2025</v>
      </c>
      <c r="C6" s="6" t="s">
        <v>0</v>
      </c>
      <c r="D6" s="6" t="s">
        <v>151</v>
      </c>
      <c r="E6" s="10" t="s">
        <v>27</v>
      </c>
      <c r="F6" s="81" t="s">
        <v>2061</v>
      </c>
      <c r="H6" s="15" t="str">
        <f>B2</f>
        <v>2025 Members as of 4/18/2025</v>
      </c>
      <c r="I6" s="6" t="s">
        <v>20</v>
      </c>
      <c r="J6" s="6" t="s">
        <v>150</v>
      </c>
      <c r="K6" s="10" t="s">
        <v>27</v>
      </c>
      <c r="L6" s="81" t="s">
        <v>2061</v>
      </c>
      <c r="N6" s="16" t="s">
        <v>1781</v>
      </c>
      <c r="O6" s="16" t="s">
        <v>1782</v>
      </c>
      <c r="P6" s="16" t="s">
        <v>27</v>
      </c>
      <c r="Q6" s="81" t="s">
        <v>2061</v>
      </c>
    </row>
    <row r="7" spans="1:17" ht="24.6" customHeight="1" x14ac:dyDescent="0.25">
      <c r="B7" s="4">
        <f>SUMIFS('2025 Adults'!D:D,'2025 Adults'!$A:$A,$Q$1)</f>
        <v>18</v>
      </c>
      <c r="C7" s="21">
        <f>VLOOKUP($Q$1,'2025 Adults'!A:G,6,0)</f>
        <v>10</v>
      </c>
      <c r="D7" s="21">
        <v>12</v>
      </c>
      <c r="E7" s="4">
        <f>D7-B7</f>
        <v>-6</v>
      </c>
      <c r="F7" s="8">
        <f>B7/D7</f>
        <v>1.5</v>
      </c>
      <c r="H7" s="4">
        <f>SUMIFS('2025 Adults'!E:E,'2025 Adults'!$A:$A,$Q$1)</f>
        <v>62</v>
      </c>
      <c r="I7" s="21">
        <f>VLOOKUP($Q$1,'2025 Adults'!A:G,7,0)</f>
        <v>65</v>
      </c>
      <c r="J7" s="21">
        <v>47</v>
      </c>
      <c r="K7" s="4">
        <f>J7-H7</f>
        <v>-15</v>
      </c>
      <c r="L7" s="8">
        <f>H7/J7</f>
        <v>1.3191489361702127</v>
      </c>
      <c r="N7" s="21">
        <f>B7+H7</f>
        <v>80</v>
      </c>
      <c r="O7" s="21">
        <f>D7+J7</f>
        <v>59</v>
      </c>
      <c r="P7" s="21">
        <f>O7-N7</f>
        <v>-21</v>
      </c>
      <c r="Q7" s="8">
        <f>N7/O7</f>
        <v>1.3559322033898304</v>
      </c>
    </row>
    <row r="8" spans="1:17" ht="13.15" customHeight="1" x14ac:dyDescent="0.25"/>
    <row r="9" spans="1:17" ht="46.9" customHeight="1" x14ac:dyDescent="0.3">
      <c r="B9" s="98" t="s">
        <v>28</v>
      </c>
      <c r="C9" s="93"/>
      <c r="D9" s="93"/>
      <c r="E9" s="93"/>
      <c r="F9" s="93"/>
    </row>
    <row r="10" spans="1:17" ht="46.9" customHeight="1" x14ac:dyDescent="0.25">
      <c r="B10" s="9" t="s">
        <v>21</v>
      </c>
      <c r="C10" s="3" t="s">
        <v>29</v>
      </c>
      <c r="D10" s="10" t="s">
        <v>27</v>
      </c>
      <c r="E10" s="81" t="s">
        <v>2061</v>
      </c>
    </row>
    <row r="11" spans="1:17" ht="18" customHeight="1" x14ac:dyDescent="0.25">
      <c r="B11" s="4">
        <f>COUNTIF('2025 New Troops'!A:A,Q1)</f>
        <v>0</v>
      </c>
      <c r="C11" s="5">
        <v>4</v>
      </c>
      <c r="D11" s="24">
        <f>C11-B11</f>
        <v>4</v>
      </c>
      <c r="E11" s="8">
        <f>B11/C11</f>
        <v>0</v>
      </c>
    </row>
    <row r="12" spans="1:17" ht="46.9" customHeight="1" x14ac:dyDescent="0.35">
      <c r="B12" s="97" t="s">
        <v>25</v>
      </c>
      <c r="C12" s="97"/>
      <c r="D12" s="97"/>
      <c r="E12" s="97"/>
      <c r="F12" s="97"/>
      <c r="G12" s="97"/>
      <c r="H12" s="97"/>
    </row>
    <row r="13" spans="1:17" ht="46.9" customHeight="1" x14ac:dyDescent="0.25">
      <c r="A13" s="24" t="s">
        <v>152</v>
      </c>
      <c r="B13" s="49" t="s">
        <v>2</v>
      </c>
      <c r="C13" s="49" t="s">
        <v>3</v>
      </c>
      <c r="D13" s="50" t="s">
        <v>4</v>
      </c>
      <c r="E13" s="51" t="s">
        <v>5</v>
      </c>
      <c r="F13" s="51" t="s">
        <v>6</v>
      </c>
      <c r="G13" s="52" t="s">
        <v>7</v>
      </c>
      <c r="H13" s="52" t="s">
        <v>1824</v>
      </c>
      <c r="I13" s="52" t="s">
        <v>8</v>
      </c>
      <c r="J13" s="70" t="str">
        <f>Summary!Y1</f>
        <v>2025 Members as of 4/18/2025</v>
      </c>
      <c r="K13" s="53" t="s">
        <v>9</v>
      </c>
      <c r="L13" s="54" t="s">
        <v>10</v>
      </c>
    </row>
    <row r="14" spans="1:17" ht="25.5" customHeight="1" x14ac:dyDescent="0.25">
      <c r="A14" s="4" t="s">
        <v>257</v>
      </c>
      <c r="B14" s="4" t="s">
        <v>3193</v>
      </c>
      <c r="C14" s="56" t="s">
        <v>13</v>
      </c>
      <c r="D14" s="56" t="s">
        <v>1939</v>
      </c>
      <c r="E14" s="56">
        <v>79311</v>
      </c>
      <c r="F14" s="56" t="s">
        <v>3194</v>
      </c>
      <c r="G14" s="56" t="s">
        <v>2695</v>
      </c>
      <c r="H14" s="56" t="s">
        <v>2696</v>
      </c>
      <c r="I14" s="4">
        <v>212</v>
      </c>
      <c r="J14" s="22">
        <f>IFERROR(VLOOKUP(A14,'GS by School'!A:D,3,0),0)</f>
        <v>0</v>
      </c>
      <c r="K14" s="4">
        <f>I14-J14</f>
        <v>212</v>
      </c>
      <c r="L14" s="8">
        <f>IFERROR(I14/#REF!,0)</f>
        <v>0</v>
      </c>
    </row>
    <row r="15" spans="1:17" ht="25.5" customHeight="1" x14ac:dyDescent="0.25">
      <c r="A15" s="4" t="s">
        <v>1219</v>
      </c>
      <c r="B15" s="4" t="s">
        <v>1220</v>
      </c>
      <c r="C15" s="56" t="s">
        <v>13</v>
      </c>
      <c r="D15" s="56" t="s">
        <v>1843</v>
      </c>
      <c r="E15" s="56">
        <v>79403</v>
      </c>
      <c r="F15" s="56" t="s">
        <v>3181</v>
      </c>
      <c r="G15" s="56" t="s">
        <v>2695</v>
      </c>
      <c r="H15" s="56" t="s">
        <v>2696</v>
      </c>
      <c r="I15" s="4">
        <v>225</v>
      </c>
      <c r="J15" s="22">
        <f>IFERROR(VLOOKUP(A15,'GS by School'!A:D,3,0),0)</f>
        <v>157</v>
      </c>
      <c r="K15" s="4">
        <f t="shared" ref="K15:K39" si="0">I15-J15</f>
        <v>68</v>
      </c>
      <c r="L15" s="8">
        <f>IFERROR(I15/#REF!,0)</f>
        <v>0</v>
      </c>
    </row>
    <row r="16" spans="1:17" ht="25.5" customHeight="1" x14ac:dyDescent="0.25">
      <c r="A16" s="4" t="s">
        <v>1007</v>
      </c>
      <c r="B16" s="4" t="s">
        <v>1008</v>
      </c>
      <c r="C16" s="56" t="s">
        <v>13</v>
      </c>
      <c r="D16" s="56" t="s">
        <v>1843</v>
      </c>
      <c r="E16" s="56">
        <v>79412</v>
      </c>
      <c r="F16" s="56" t="s">
        <v>3181</v>
      </c>
      <c r="G16" s="56" t="s">
        <v>2695</v>
      </c>
      <c r="H16" s="56" t="s">
        <v>2696</v>
      </c>
      <c r="I16" s="4">
        <v>230</v>
      </c>
      <c r="J16" s="22">
        <f>IFERROR(VLOOKUP(A16,'GS by School'!A:D,3,0),0)</f>
        <v>186</v>
      </c>
      <c r="K16" s="4">
        <f t="shared" si="0"/>
        <v>44</v>
      </c>
      <c r="L16" s="8">
        <f>IFERROR(I16/#REF!,0)</f>
        <v>0</v>
      </c>
    </row>
    <row r="17" spans="1:12" ht="25.5" customHeight="1" x14ac:dyDescent="0.25">
      <c r="A17" s="4" t="s">
        <v>3195</v>
      </c>
      <c r="B17" s="4" t="s">
        <v>1025</v>
      </c>
      <c r="C17" s="56" t="s">
        <v>13</v>
      </c>
      <c r="D17" s="56" t="s">
        <v>1843</v>
      </c>
      <c r="E17" s="56">
        <v>79411</v>
      </c>
      <c r="F17" s="56" t="s">
        <v>3181</v>
      </c>
      <c r="G17" s="56" t="s">
        <v>2695</v>
      </c>
      <c r="H17" s="56" t="s">
        <v>2698</v>
      </c>
      <c r="I17" s="4">
        <v>49</v>
      </c>
      <c r="J17" s="22">
        <f>IFERROR(VLOOKUP(A17,'GS by School'!A:D,3,0),0)</f>
        <v>0</v>
      </c>
      <c r="K17" s="4">
        <f t="shared" si="0"/>
        <v>49</v>
      </c>
      <c r="L17" s="8">
        <f>IFERROR(I17/#REF!,0)</f>
        <v>0</v>
      </c>
    </row>
    <row r="18" spans="1:12" ht="25.5" customHeight="1" x14ac:dyDescent="0.25">
      <c r="A18" s="4" t="s">
        <v>1024</v>
      </c>
      <c r="B18" s="4" t="s">
        <v>1025</v>
      </c>
      <c r="C18" s="56" t="s">
        <v>13</v>
      </c>
      <c r="D18" s="56" t="s">
        <v>1843</v>
      </c>
      <c r="E18" s="56">
        <v>79411</v>
      </c>
      <c r="F18" s="56" t="s">
        <v>3181</v>
      </c>
      <c r="G18" s="56" t="s">
        <v>2709</v>
      </c>
      <c r="H18" s="56" t="s">
        <v>2696</v>
      </c>
      <c r="I18" s="4">
        <v>180</v>
      </c>
      <c r="J18" s="22">
        <f>IFERROR(VLOOKUP(A18,'GS by School'!A:D,3,0),0)</f>
        <v>1</v>
      </c>
      <c r="K18" s="4">
        <f t="shared" si="0"/>
        <v>179</v>
      </c>
      <c r="L18" s="8">
        <f>IFERROR(I18/#REF!,0)</f>
        <v>0</v>
      </c>
    </row>
    <row r="19" spans="1:12" ht="25.5" customHeight="1" x14ac:dyDescent="0.25">
      <c r="A19" s="4" t="s">
        <v>1941</v>
      </c>
      <c r="B19" s="4" t="s">
        <v>2198</v>
      </c>
      <c r="C19" s="56" t="s">
        <v>13</v>
      </c>
      <c r="D19" s="56" t="s">
        <v>1843</v>
      </c>
      <c r="E19" s="56">
        <v>79401</v>
      </c>
      <c r="F19" s="56" t="s">
        <v>3196</v>
      </c>
      <c r="G19" s="56" t="s">
        <v>2698</v>
      </c>
      <c r="H19" s="56" t="s">
        <v>2696</v>
      </c>
      <c r="I19" s="4">
        <v>72</v>
      </c>
      <c r="J19" s="22">
        <f>IFERROR(VLOOKUP(A19,'GS by School'!A:D,3,0),0)</f>
        <v>9</v>
      </c>
      <c r="K19" s="4">
        <f t="shared" si="0"/>
        <v>63</v>
      </c>
      <c r="L19" s="8">
        <f>IFERROR(I19/#REF!,0)</f>
        <v>0</v>
      </c>
    </row>
    <row r="20" spans="1:12" ht="25.5" customHeight="1" x14ac:dyDescent="0.25">
      <c r="A20" s="4" t="s">
        <v>414</v>
      </c>
      <c r="B20" s="4" t="s">
        <v>2304</v>
      </c>
      <c r="C20" s="56" t="s">
        <v>13</v>
      </c>
      <c r="D20" s="56" t="s">
        <v>1843</v>
      </c>
      <c r="E20" s="56">
        <v>79412</v>
      </c>
      <c r="F20" s="56" t="s">
        <v>3181</v>
      </c>
      <c r="G20" s="56" t="s">
        <v>2767</v>
      </c>
      <c r="H20" s="56" t="s">
        <v>2696</v>
      </c>
      <c r="I20" s="4">
        <v>114</v>
      </c>
      <c r="J20" s="22">
        <f>IFERROR(VLOOKUP(A20,'GS by School'!A:D,3,0),0)</f>
        <v>2</v>
      </c>
      <c r="K20" s="4">
        <f t="shared" si="0"/>
        <v>112</v>
      </c>
      <c r="L20" s="8">
        <f>IFERROR(I20/#REF!,0)</f>
        <v>0</v>
      </c>
    </row>
    <row r="21" spans="1:12" ht="25.5" customHeight="1" x14ac:dyDescent="0.25">
      <c r="A21" s="4" t="s">
        <v>3197</v>
      </c>
      <c r="B21" s="4" t="s">
        <v>2304</v>
      </c>
      <c r="C21" s="56" t="s">
        <v>13</v>
      </c>
      <c r="D21" s="56" t="s">
        <v>1843</v>
      </c>
      <c r="E21" s="56">
        <v>79412</v>
      </c>
      <c r="F21" s="56" t="s">
        <v>3181</v>
      </c>
      <c r="G21" s="56" t="s">
        <v>2695</v>
      </c>
      <c r="H21" s="56" t="s">
        <v>2709</v>
      </c>
      <c r="I21" s="4">
        <v>96</v>
      </c>
      <c r="J21" s="22">
        <f>IFERROR(VLOOKUP(A21,'GS by School'!A:D,3,0),0)</f>
        <v>0</v>
      </c>
      <c r="K21" s="4">
        <f t="shared" si="0"/>
        <v>96</v>
      </c>
      <c r="L21" s="8">
        <f>IFERROR(I21/#REF!,0)</f>
        <v>0</v>
      </c>
    </row>
    <row r="22" spans="1:12" ht="31.5" customHeight="1" x14ac:dyDescent="0.25">
      <c r="A22" s="4" t="s">
        <v>1755</v>
      </c>
      <c r="B22" s="4" t="s">
        <v>2081</v>
      </c>
      <c r="C22" s="56" t="s">
        <v>13</v>
      </c>
      <c r="D22" s="56" t="s">
        <v>1843</v>
      </c>
      <c r="E22" s="56">
        <v>79415</v>
      </c>
      <c r="F22" s="56" t="s">
        <v>3181</v>
      </c>
      <c r="G22" s="56" t="s">
        <v>2695</v>
      </c>
      <c r="H22" s="56" t="s">
        <v>2696</v>
      </c>
      <c r="I22" s="4">
        <v>292</v>
      </c>
      <c r="J22" s="22">
        <f>IFERROR(VLOOKUP(A22,'GS by School'!A:D,3,0),0)</f>
        <v>282</v>
      </c>
      <c r="K22" s="4">
        <f t="shared" si="0"/>
        <v>10</v>
      </c>
      <c r="L22" s="8">
        <f>IFERROR(I22/#REF!,0)</f>
        <v>0</v>
      </c>
    </row>
    <row r="23" spans="1:12" ht="25.5" customHeight="1" x14ac:dyDescent="0.25">
      <c r="A23" s="38" t="s">
        <v>2307</v>
      </c>
      <c r="B23" s="58" t="s">
        <v>2308</v>
      </c>
      <c r="C23" s="55" t="s">
        <v>13</v>
      </c>
      <c r="D23" s="48" t="s">
        <v>1940</v>
      </c>
      <c r="E23" s="48">
        <v>79322</v>
      </c>
      <c r="F23" s="48" t="s">
        <v>3198</v>
      </c>
      <c r="G23" s="48" t="s">
        <v>2695</v>
      </c>
      <c r="H23" s="48" t="s">
        <v>2710</v>
      </c>
      <c r="I23" s="4">
        <v>144</v>
      </c>
      <c r="J23" s="22">
        <f>IFERROR(VLOOKUP(A23,'GS by School'!A:D,3,0),0)</f>
        <v>2</v>
      </c>
      <c r="K23" s="4">
        <f t="shared" si="0"/>
        <v>142</v>
      </c>
      <c r="L23" s="8">
        <f>IFERROR(I23/#REF!,0)</f>
        <v>0</v>
      </c>
    </row>
    <row r="24" spans="1:12" ht="25.5" customHeight="1" x14ac:dyDescent="0.25">
      <c r="A24" s="38" t="s">
        <v>1221</v>
      </c>
      <c r="B24" s="58" t="s">
        <v>3199</v>
      </c>
      <c r="C24" s="55" t="s">
        <v>13</v>
      </c>
      <c r="D24" s="48" t="s">
        <v>3200</v>
      </c>
      <c r="E24" s="48">
        <v>79404</v>
      </c>
      <c r="F24" s="48" t="s">
        <v>3181</v>
      </c>
      <c r="G24" s="48" t="s">
        <v>2695</v>
      </c>
      <c r="H24" s="48" t="s">
        <v>2696</v>
      </c>
      <c r="I24" s="4">
        <v>206</v>
      </c>
      <c r="J24" s="22">
        <f>IFERROR(VLOOKUP(A24,'GS by School'!A:D,3,0),0)</f>
        <v>1</v>
      </c>
      <c r="K24" s="4">
        <f t="shared" si="0"/>
        <v>205</v>
      </c>
      <c r="L24" s="8">
        <f>IFERROR(I24/#REF!,0)</f>
        <v>0</v>
      </c>
    </row>
    <row r="25" spans="1:12" ht="25.5" customHeight="1" x14ac:dyDescent="0.25">
      <c r="A25" s="4" t="s">
        <v>1192</v>
      </c>
      <c r="B25" s="4" t="s">
        <v>1193</v>
      </c>
      <c r="C25" s="56" t="s">
        <v>13</v>
      </c>
      <c r="D25" s="56" t="s">
        <v>1843</v>
      </c>
      <c r="E25" s="56">
        <v>79407</v>
      </c>
      <c r="F25" s="56" t="s">
        <v>3201</v>
      </c>
      <c r="G25" s="56" t="s">
        <v>2695</v>
      </c>
      <c r="H25" s="56" t="s">
        <v>2744</v>
      </c>
      <c r="I25" s="4">
        <v>274</v>
      </c>
      <c r="J25" s="22">
        <f>IFERROR(VLOOKUP(A25,'GS by School'!A:D,3,0),0)</f>
        <v>0</v>
      </c>
      <c r="K25" s="4">
        <f t="shared" si="0"/>
        <v>274</v>
      </c>
      <c r="L25" s="8">
        <f>IFERROR(I25/#REF!,0)</f>
        <v>0</v>
      </c>
    </row>
    <row r="26" spans="1:12" ht="25.5" customHeight="1" x14ac:dyDescent="0.25">
      <c r="A26" s="4" t="s">
        <v>1102</v>
      </c>
      <c r="B26" s="4" t="s">
        <v>1103</v>
      </c>
      <c r="C26" s="56" t="s">
        <v>13</v>
      </c>
      <c r="D26" s="56" t="s">
        <v>1843</v>
      </c>
      <c r="E26" s="56">
        <v>79404</v>
      </c>
      <c r="F26" s="56" t="s">
        <v>3181</v>
      </c>
      <c r="G26" s="56" t="s">
        <v>2695</v>
      </c>
      <c r="H26" s="56" t="s">
        <v>2696</v>
      </c>
      <c r="I26" s="4">
        <v>206</v>
      </c>
      <c r="J26" s="22">
        <f>IFERROR(VLOOKUP(A26,'GS by School'!A:D,3,0),0)</f>
        <v>1</v>
      </c>
      <c r="K26" s="4">
        <f t="shared" si="0"/>
        <v>205</v>
      </c>
      <c r="L26" s="8">
        <f>IFERROR(I26/#REF!,0)</f>
        <v>0</v>
      </c>
    </row>
    <row r="27" spans="1:12" ht="25.5" customHeight="1" x14ac:dyDescent="0.25">
      <c r="A27" s="4" t="s">
        <v>931</v>
      </c>
      <c r="B27" s="4" t="s">
        <v>2629</v>
      </c>
      <c r="C27" s="56" t="s">
        <v>13</v>
      </c>
      <c r="D27" s="56" t="s">
        <v>1843</v>
      </c>
      <c r="E27" s="56">
        <v>79412</v>
      </c>
      <c r="F27" s="56" t="s">
        <v>3181</v>
      </c>
      <c r="G27" s="56" t="s">
        <v>2695</v>
      </c>
      <c r="H27" s="56" t="s">
        <v>2696</v>
      </c>
      <c r="I27" s="4">
        <v>123</v>
      </c>
      <c r="J27" s="22">
        <f>IFERROR(VLOOKUP(A27,'GS by School'!A:D,3,0),0)</f>
        <v>1</v>
      </c>
      <c r="K27" s="4">
        <f t="shared" si="0"/>
        <v>122</v>
      </c>
      <c r="L27" s="8">
        <f>IFERROR(I27/#REF!,0)</f>
        <v>0</v>
      </c>
    </row>
    <row r="28" spans="1:12" ht="25.5" customHeight="1" x14ac:dyDescent="0.25">
      <c r="A28" s="4" t="s">
        <v>3202</v>
      </c>
      <c r="B28" s="4" t="s">
        <v>3203</v>
      </c>
      <c r="C28" s="56" t="s">
        <v>13</v>
      </c>
      <c r="D28" s="56" t="s">
        <v>1843</v>
      </c>
      <c r="E28" s="56">
        <v>79401</v>
      </c>
      <c r="F28" s="56" t="s">
        <v>3181</v>
      </c>
      <c r="G28" s="56" t="s">
        <v>2695</v>
      </c>
      <c r="H28" s="56" t="s">
        <v>3091</v>
      </c>
      <c r="I28" s="4">
        <v>20</v>
      </c>
      <c r="J28" s="22">
        <f>IFERROR(VLOOKUP(A28,'GS by School'!A:D,3,0),0)</f>
        <v>0</v>
      </c>
      <c r="K28" s="4">
        <f t="shared" si="0"/>
        <v>20</v>
      </c>
      <c r="L28" s="8">
        <f>IFERROR(I28/#REF!,0)</f>
        <v>0</v>
      </c>
    </row>
    <row r="29" spans="1:12" ht="29.25" customHeight="1" x14ac:dyDescent="0.25">
      <c r="A29" s="4" t="s">
        <v>669</v>
      </c>
      <c r="B29" s="4" t="s">
        <v>2440</v>
      </c>
      <c r="C29" s="56" t="s">
        <v>13</v>
      </c>
      <c r="D29" s="56" t="s">
        <v>1942</v>
      </c>
      <c r="E29" s="56">
        <v>79329</v>
      </c>
      <c r="F29" s="56" t="s">
        <v>3204</v>
      </c>
      <c r="G29" s="56" t="s">
        <v>2695</v>
      </c>
      <c r="H29" s="56" t="s">
        <v>2697</v>
      </c>
      <c r="I29" s="4">
        <v>213</v>
      </c>
      <c r="J29" s="22">
        <f>IFERROR(VLOOKUP(A29,'GS by School'!A:D,3,0),0)</f>
        <v>1</v>
      </c>
      <c r="K29" s="4">
        <f t="shared" si="0"/>
        <v>212</v>
      </c>
      <c r="L29" s="8">
        <f>IFERROR(I29/#REF!,0)</f>
        <v>0</v>
      </c>
    </row>
    <row r="30" spans="1:12" ht="25.5" customHeight="1" x14ac:dyDescent="0.25">
      <c r="A30" s="4" t="s">
        <v>3205</v>
      </c>
      <c r="B30" s="4" t="s">
        <v>3206</v>
      </c>
      <c r="C30" s="56" t="s">
        <v>13</v>
      </c>
      <c r="D30" s="56" t="s">
        <v>3207</v>
      </c>
      <c r="E30" s="56">
        <v>79343</v>
      </c>
      <c r="F30" s="56" t="s">
        <v>3208</v>
      </c>
      <c r="G30" s="56" t="s">
        <v>2695</v>
      </c>
      <c r="H30" s="56" t="s">
        <v>2710</v>
      </c>
      <c r="I30" s="4">
        <v>112</v>
      </c>
      <c r="J30" s="22">
        <f>IFERROR(VLOOKUP(A30,'GS by School'!A:D,3,0),0)</f>
        <v>0</v>
      </c>
      <c r="K30" s="4">
        <f t="shared" si="0"/>
        <v>112</v>
      </c>
      <c r="L30" s="8">
        <f>IFERROR(I30/#REF!,0)</f>
        <v>0</v>
      </c>
    </row>
    <row r="31" spans="1:12" ht="25.5" customHeight="1" x14ac:dyDescent="0.25">
      <c r="A31" s="4" t="s">
        <v>884</v>
      </c>
      <c r="B31" s="4" t="s">
        <v>885</v>
      </c>
      <c r="C31" s="56" t="s">
        <v>13</v>
      </c>
      <c r="D31" s="56" t="s">
        <v>3200</v>
      </c>
      <c r="E31" s="56">
        <v>79415</v>
      </c>
      <c r="F31" s="56" t="s">
        <v>3181</v>
      </c>
      <c r="G31" s="56" t="s">
        <v>2695</v>
      </c>
      <c r="H31" s="56" t="s">
        <v>2696</v>
      </c>
      <c r="I31" s="4">
        <v>254</v>
      </c>
      <c r="J31" s="22">
        <f>IFERROR(VLOOKUP(A31,'GS by School'!A:D,3,0),0)</f>
        <v>2</v>
      </c>
      <c r="K31" s="4">
        <f t="shared" si="0"/>
        <v>252</v>
      </c>
      <c r="L31" s="8">
        <f>IFERROR(I31/#REF!,0)</f>
        <v>0</v>
      </c>
    </row>
    <row r="32" spans="1:12" ht="30" customHeight="1" x14ac:dyDescent="0.25">
      <c r="A32" s="4" t="s">
        <v>1624</v>
      </c>
      <c r="B32" s="4" t="s">
        <v>1625</v>
      </c>
      <c r="C32" s="56" t="s">
        <v>13</v>
      </c>
      <c r="D32" s="56" t="s">
        <v>1943</v>
      </c>
      <c r="E32" s="56">
        <v>79244</v>
      </c>
      <c r="F32" s="56" t="s">
        <v>3209</v>
      </c>
      <c r="G32" s="56" t="s">
        <v>2695</v>
      </c>
      <c r="H32" s="56" t="s">
        <v>2710</v>
      </c>
      <c r="I32" s="4">
        <v>81</v>
      </c>
      <c r="J32" s="22">
        <f>IFERROR(VLOOKUP(A32,'GS by School'!A:D,3,0),0)</f>
        <v>0</v>
      </c>
      <c r="K32" s="4">
        <f t="shared" si="0"/>
        <v>81</v>
      </c>
      <c r="L32" s="8">
        <f>IFERROR(I32/#REF!,0)</f>
        <v>0</v>
      </c>
    </row>
    <row r="33" spans="1:12" ht="33" customHeight="1" x14ac:dyDescent="0.25">
      <c r="A33" s="4" t="s">
        <v>293</v>
      </c>
      <c r="B33" s="4" t="s">
        <v>2293</v>
      </c>
      <c r="C33" s="56" t="s">
        <v>13</v>
      </c>
      <c r="D33" s="56" t="s">
        <v>3210</v>
      </c>
      <c r="E33" s="56">
        <v>79350</v>
      </c>
      <c r="F33" s="56" t="s">
        <v>3211</v>
      </c>
      <c r="G33" s="56" t="s">
        <v>2695</v>
      </c>
      <c r="H33" s="56" t="s">
        <v>2697</v>
      </c>
      <c r="I33" s="4">
        <v>142</v>
      </c>
      <c r="J33" s="22">
        <f>IFERROR(VLOOKUP(A33,'GS by School'!A:D,3,0),0)</f>
        <v>2</v>
      </c>
      <c r="K33" s="4">
        <f t="shared" si="0"/>
        <v>140</v>
      </c>
      <c r="L33" s="8">
        <f>IFERROR(I33/#REF!,0)</f>
        <v>0</v>
      </c>
    </row>
    <row r="34" spans="1:12" ht="25.5" customHeight="1" x14ac:dyDescent="0.25">
      <c r="A34" s="4" t="s">
        <v>472</v>
      </c>
      <c r="B34" s="4" t="s">
        <v>473</v>
      </c>
      <c r="C34" s="56" t="s">
        <v>13</v>
      </c>
      <c r="D34" s="56" t="s">
        <v>1944</v>
      </c>
      <c r="E34" s="56">
        <v>79220</v>
      </c>
      <c r="F34" s="56" t="s">
        <v>3212</v>
      </c>
      <c r="G34" s="56" t="s">
        <v>2695</v>
      </c>
      <c r="H34" s="56" t="s">
        <v>2710</v>
      </c>
      <c r="I34" s="4">
        <v>35</v>
      </c>
      <c r="J34" s="22">
        <f>IFERROR(VLOOKUP(A34,'GS by School'!A:D,3,0),0)</f>
        <v>0</v>
      </c>
      <c r="K34" s="4">
        <f t="shared" si="0"/>
        <v>35</v>
      </c>
      <c r="L34" s="8">
        <f>IFERROR(I34/#REF!,0)</f>
        <v>0</v>
      </c>
    </row>
    <row r="35" spans="1:12" ht="25.5" customHeight="1" x14ac:dyDescent="0.25">
      <c r="A35" s="4" t="s">
        <v>1533</v>
      </c>
      <c r="B35" s="4" t="s">
        <v>1534</v>
      </c>
      <c r="C35" s="56" t="s">
        <v>13</v>
      </c>
      <c r="D35" s="56" t="s">
        <v>3213</v>
      </c>
      <c r="E35" s="56">
        <v>79357</v>
      </c>
      <c r="F35" s="56" t="s">
        <v>3214</v>
      </c>
      <c r="G35" s="56" t="s">
        <v>2695</v>
      </c>
      <c r="H35" s="56" t="s">
        <v>2696</v>
      </c>
      <c r="I35" s="4">
        <v>93</v>
      </c>
      <c r="J35" s="22">
        <f>IFERROR(VLOOKUP(A35,'GS by School'!A:D,3,0),0)</f>
        <v>8</v>
      </c>
      <c r="K35" s="4">
        <f t="shared" si="0"/>
        <v>85</v>
      </c>
      <c r="L35" s="8">
        <f>IFERROR(I35/#REF!,0)</f>
        <v>0</v>
      </c>
    </row>
    <row r="36" spans="1:12" ht="25.5" customHeight="1" x14ac:dyDescent="0.25">
      <c r="A36" s="4" t="s">
        <v>1542</v>
      </c>
      <c r="B36" s="4" t="s">
        <v>1543</v>
      </c>
      <c r="C36" s="56" t="s">
        <v>13</v>
      </c>
      <c r="D36" s="56" t="s">
        <v>1843</v>
      </c>
      <c r="E36" s="56">
        <v>79401</v>
      </c>
      <c r="F36" s="56" t="s">
        <v>3181</v>
      </c>
      <c r="G36" s="56" t="s">
        <v>2695</v>
      </c>
      <c r="H36" s="56" t="s">
        <v>2696</v>
      </c>
      <c r="I36" s="4">
        <v>240</v>
      </c>
      <c r="J36" s="22">
        <f>IFERROR(VLOOKUP(A36,'GS by School'!A:D,3,0),0)</f>
        <v>10</v>
      </c>
      <c r="K36" s="4">
        <f t="shared" si="0"/>
        <v>230</v>
      </c>
      <c r="L36" s="8">
        <f>IFERROR(I36/#REF!,0)</f>
        <v>0</v>
      </c>
    </row>
    <row r="37" spans="1:12" ht="25.5" customHeight="1" x14ac:dyDescent="0.25">
      <c r="A37" s="4" t="s">
        <v>707</v>
      </c>
      <c r="B37" s="4" t="s">
        <v>708</v>
      </c>
      <c r="C37" s="56" t="s">
        <v>13</v>
      </c>
      <c r="D37" s="56" t="s">
        <v>1843</v>
      </c>
      <c r="E37" s="56">
        <v>79403</v>
      </c>
      <c r="F37" s="56" t="s">
        <v>3215</v>
      </c>
      <c r="G37" s="56" t="s">
        <v>2695</v>
      </c>
      <c r="H37" s="56" t="s">
        <v>2744</v>
      </c>
      <c r="I37" s="4">
        <v>152</v>
      </c>
      <c r="J37" s="22">
        <f>IFERROR(VLOOKUP(A37,'GS by School'!A:D,3,0),0)</f>
        <v>0</v>
      </c>
      <c r="K37" s="4">
        <f t="shared" si="0"/>
        <v>152</v>
      </c>
      <c r="L37" s="8">
        <f>IFERROR(I37/#REF!,0)</f>
        <v>0</v>
      </c>
    </row>
    <row r="38" spans="1:12" ht="25.5" customHeight="1" x14ac:dyDescent="0.25">
      <c r="A38" s="4" t="s">
        <v>1583</v>
      </c>
      <c r="B38" s="4" t="s">
        <v>2564</v>
      </c>
      <c r="C38" s="56" t="s">
        <v>13</v>
      </c>
      <c r="D38" s="56" t="s">
        <v>1843</v>
      </c>
      <c r="E38" s="56">
        <v>79403</v>
      </c>
      <c r="F38" s="56" t="s">
        <v>3216</v>
      </c>
      <c r="G38" s="56" t="s">
        <v>2695</v>
      </c>
      <c r="H38" s="56" t="s">
        <v>2696</v>
      </c>
      <c r="I38" s="4">
        <v>273</v>
      </c>
      <c r="J38" s="22">
        <f>IFERROR(VLOOKUP(A38,'GS by School'!A:D,3,0),0)</f>
        <v>1</v>
      </c>
      <c r="K38" s="4">
        <f t="shared" si="0"/>
        <v>272</v>
      </c>
      <c r="L38" s="8">
        <f>IFERROR(I38/#REF!,0)</f>
        <v>0</v>
      </c>
    </row>
    <row r="39" spans="1:12" ht="25.5" customHeight="1" x14ac:dyDescent="0.25">
      <c r="A39" s="4" t="s">
        <v>3217</v>
      </c>
      <c r="B39" s="4" t="s">
        <v>3218</v>
      </c>
      <c r="C39" s="56" t="s">
        <v>13</v>
      </c>
      <c r="D39" s="56" t="s">
        <v>1940</v>
      </c>
      <c r="E39" s="56">
        <v>79322</v>
      </c>
      <c r="F39" s="56" t="s">
        <v>3198</v>
      </c>
      <c r="G39" s="56" t="s">
        <v>2695</v>
      </c>
      <c r="H39" s="56" t="s">
        <v>2710</v>
      </c>
      <c r="I39" s="4">
        <v>4</v>
      </c>
      <c r="J39" s="22">
        <f>IFERROR(VLOOKUP(A39,'GS by School'!A:D,3,0),0)</f>
        <v>0</v>
      </c>
      <c r="K39" s="4">
        <f t="shared" si="0"/>
        <v>4</v>
      </c>
      <c r="L39" s="8">
        <f>IFERROR(I39/#REF!,0)</f>
        <v>0</v>
      </c>
    </row>
    <row r="40" spans="1:12" ht="25.5" customHeight="1" x14ac:dyDescent="0.25">
      <c r="A40" s="4" t="s">
        <v>1693</v>
      </c>
      <c r="B40" s="4" t="s">
        <v>1694</v>
      </c>
      <c r="C40" s="4" t="s">
        <v>13</v>
      </c>
      <c r="D40" s="56" t="s">
        <v>1945</v>
      </c>
      <c r="E40" s="4">
        <v>79370</v>
      </c>
      <c r="F40" s="4" t="s">
        <v>3219</v>
      </c>
      <c r="G40" s="4" t="s">
        <v>2695</v>
      </c>
      <c r="H40" s="4" t="s">
        <v>2710</v>
      </c>
      <c r="I40" s="4">
        <v>110</v>
      </c>
      <c r="J40" s="22">
        <f>IFERROR(VLOOKUP(A40,'GS by School'!A:D,3,0),0)</f>
        <v>0</v>
      </c>
      <c r="K40" s="4">
        <f t="shared" ref="K40:K42" si="1">I40-J40</f>
        <v>110</v>
      </c>
      <c r="L40" s="8">
        <f>IFERROR(I40/#REF!,0)</f>
        <v>0</v>
      </c>
    </row>
    <row r="41" spans="1:12" ht="25.5" customHeight="1" x14ac:dyDescent="0.25">
      <c r="A41" s="4" t="s">
        <v>3220</v>
      </c>
      <c r="B41" s="4" t="s">
        <v>3221</v>
      </c>
      <c r="C41" s="4" t="s">
        <v>13</v>
      </c>
      <c r="D41" s="56" t="s">
        <v>1843</v>
      </c>
      <c r="E41" s="4">
        <v>79413</v>
      </c>
      <c r="F41" s="4" t="s">
        <v>3222</v>
      </c>
      <c r="G41" s="4" t="s">
        <v>2698</v>
      </c>
      <c r="H41" s="4" t="s">
        <v>2710</v>
      </c>
      <c r="I41" s="4">
        <v>381</v>
      </c>
      <c r="J41" s="22">
        <f>IFERROR(VLOOKUP(A41,'GS by School'!A:D,3,0),0)</f>
        <v>0</v>
      </c>
      <c r="K41" s="4">
        <f t="shared" si="1"/>
        <v>381</v>
      </c>
      <c r="L41" s="8">
        <f>IFERROR(I41/#REF!,0)</f>
        <v>0</v>
      </c>
    </row>
    <row r="42" spans="1:12" ht="25.5" customHeight="1" x14ac:dyDescent="0.25">
      <c r="A42" s="4" t="s">
        <v>846</v>
      </c>
      <c r="B42" s="4" t="s">
        <v>2350</v>
      </c>
      <c r="C42" s="4" t="s">
        <v>13</v>
      </c>
      <c r="D42" s="56" t="s">
        <v>1843</v>
      </c>
      <c r="E42" s="4">
        <v>79415</v>
      </c>
      <c r="F42" s="4" t="s">
        <v>3181</v>
      </c>
      <c r="G42" s="4" t="s">
        <v>2695</v>
      </c>
      <c r="H42" s="4" t="s">
        <v>2696</v>
      </c>
      <c r="I42" s="4">
        <v>117</v>
      </c>
      <c r="J42" s="22">
        <f>IFERROR(VLOOKUP(A42,'GS by School'!A:D,3,0),0)</f>
        <v>2</v>
      </c>
      <c r="K42" s="4">
        <f t="shared" si="1"/>
        <v>115</v>
      </c>
      <c r="L42" s="8">
        <f>IFERROR(I42/#REF!,0)</f>
        <v>0</v>
      </c>
    </row>
    <row r="43" spans="1:12" ht="25.5" customHeight="1" x14ac:dyDescent="0.25">
      <c r="D43" s="33"/>
    </row>
    <row r="44" spans="1:12" ht="25.5" customHeight="1" x14ac:dyDescent="0.25">
      <c r="D44" s="33"/>
    </row>
    <row r="45" spans="1:12" ht="25.5" customHeight="1" x14ac:dyDescent="0.25">
      <c r="D45" s="33"/>
    </row>
    <row r="46" spans="1:12" ht="25.5" customHeight="1" x14ac:dyDescent="0.25">
      <c r="D46" s="33"/>
    </row>
    <row r="47" spans="1:12" ht="25.5" customHeight="1" x14ac:dyDescent="0.25">
      <c r="D47" s="33"/>
    </row>
    <row r="48" spans="1:12" ht="25.5" customHeight="1" x14ac:dyDescent="0.25">
      <c r="D48" s="33"/>
    </row>
    <row r="49" spans="4:4" ht="25.5" customHeight="1" x14ac:dyDescent="0.25">
      <c r="D49" s="33"/>
    </row>
    <row r="50" spans="4:4" ht="25.5" customHeight="1" x14ac:dyDescent="0.25">
      <c r="D50" s="33"/>
    </row>
    <row r="51" spans="4:4" ht="25.5" customHeight="1" x14ac:dyDescent="0.25">
      <c r="D51" s="33"/>
    </row>
    <row r="52" spans="4:4" ht="25.5" customHeight="1" x14ac:dyDescent="0.25">
      <c r="D52" s="33"/>
    </row>
    <row r="53" spans="4:4" ht="25.5" customHeight="1" x14ac:dyDescent="0.25">
      <c r="D53" s="33"/>
    </row>
    <row r="54" spans="4:4" ht="25.5" customHeight="1" x14ac:dyDescent="0.25">
      <c r="D54" s="33"/>
    </row>
    <row r="55" spans="4:4" ht="25.5" customHeight="1" x14ac:dyDescent="0.25">
      <c r="D55" s="33"/>
    </row>
    <row r="56" spans="4:4" ht="25.5" customHeight="1" x14ac:dyDescent="0.25">
      <c r="D56" s="33"/>
    </row>
    <row r="57" spans="4:4" ht="25.5" customHeight="1" x14ac:dyDescent="0.25">
      <c r="D57" s="33"/>
    </row>
    <row r="58" spans="4:4" ht="25.5" customHeight="1" x14ac:dyDescent="0.25">
      <c r="D58" s="33"/>
    </row>
    <row r="59" spans="4:4" ht="25.5" customHeight="1" x14ac:dyDescent="0.25">
      <c r="D59" s="33"/>
    </row>
    <row r="60" spans="4:4" ht="46.9" customHeight="1" x14ac:dyDescent="0.25">
      <c r="D60" s="33"/>
    </row>
    <row r="61" spans="4:4" ht="46.9" customHeight="1" x14ac:dyDescent="0.25">
      <c r="D61" s="33"/>
    </row>
    <row r="62" spans="4:4" ht="46.9" customHeight="1" x14ac:dyDescent="0.25">
      <c r="D62" s="33"/>
    </row>
  </sheetData>
  <mergeCells count="8">
    <mergeCell ref="B12:H12"/>
    <mergeCell ref="B9:F9"/>
    <mergeCell ref="B1:F1"/>
    <mergeCell ref="H1:L1"/>
    <mergeCell ref="N1:P1"/>
    <mergeCell ref="N5:Q5"/>
    <mergeCell ref="H5:L5"/>
    <mergeCell ref="B5:F5"/>
  </mergeCells>
  <pageMargins left="0.2" right="0.2" top="0.5" bottom="0.25" header="0.3" footer="0.3"/>
  <pageSetup orientation="landscape" r:id="rId1"/>
  <headerFooter>
    <oddHeader>&amp;C&amp;A</oddHeader>
  </headerFooter>
  <rowBreaks count="1" manualBreakCount="1">
    <brk id="11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ED4B6-58BB-4F6B-B760-C149A6BC238E}">
  <dimension ref="A1:Q54"/>
  <sheetViews>
    <sheetView topLeftCell="A9" workbookViewId="0">
      <selection activeCell="B402" sqref="B402"/>
    </sheetView>
  </sheetViews>
  <sheetFormatPr defaultColWidth="9.140625" defaultRowHeight="46.9" customHeight="1" x14ac:dyDescent="0.25"/>
  <cols>
    <col min="1" max="1" width="2.7109375" style="7" customWidth="1"/>
    <col min="2" max="2" width="15.42578125" style="7" customWidth="1"/>
    <col min="3" max="3" width="5.7109375" style="7" customWidth="1"/>
    <col min="4" max="4" width="8.85546875" style="7" customWidth="1"/>
    <col min="5" max="5" width="6.85546875" style="7" customWidth="1"/>
    <col min="6" max="6" width="8" style="7" customWidth="1"/>
    <col min="7" max="7" width="8.7109375" style="7" customWidth="1"/>
    <col min="8" max="10" width="7.7109375" style="7" customWidth="1"/>
    <col min="11" max="11" width="9.28515625" style="7" customWidth="1"/>
    <col min="12" max="12" width="8.85546875" style="7" customWidth="1"/>
    <col min="13" max="13" width="8.5703125" style="7" customWidth="1"/>
    <col min="14" max="14" width="8.28515625" style="7" customWidth="1"/>
    <col min="15" max="16384" width="9.140625" style="7"/>
  </cols>
  <sheetData>
    <row r="1" spans="1:17" ht="23.45" customHeight="1" x14ac:dyDescent="0.3">
      <c r="B1" s="94" t="s">
        <v>2064</v>
      </c>
      <c r="C1" s="95"/>
      <c r="D1" s="95"/>
      <c r="E1" s="95"/>
      <c r="F1" s="95"/>
      <c r="H1" s="94" t="s">
        <v>23</v>
      </c>
      <c r="I1" s="95"/>
      <c r="J1" s="95"/>
      <c r="K1" s="95"/>
      <c r="L1" s="95"/>
      <c r="N1" s="99" t="s">
        <v>1783</v>
      </c>
      <c r="O1" s="99"/>
      <c r="P1" s="99"/>
      <c r="Q1" s="7" t="s">
        <v>49</v>
      </c>
    </row>
    <row r="2" spans="1:17" ht="59.25" customHeight="1" x14ac:dyDescent="0.25">
      <c r="B2" s="2" t="str">
        <f>Summary!Y1</f>
        <v>2025 Members as of 4/18/2025</v>
      </c>
      <c r="C2" s="1" t="s">
        <v>0</v>
      </c>
      <c r="D2" s="1" t="s">
        <v>149</v>
      </c>
      <c r="E2" s="10" t="s">
        <v>27</v>
      </c>
      <c r="F2" s="81" t="s">
        <v>2061</v>
      </c>
      <c r="H2" s="2" t="str">
        <f>B2</f>
        <v>2025 Members as of 4/18/2025</v>
      </c>
      <c r="I2" s="1" t="s">
        <v>0</v>
      </c>
      <c r="J2" s="1" t="s">
        <v>149</v>
      </c>
      <c r="K2" s="10" t="s">
        <v>27</v>
      </c>
      <c r="L2" s="81" t="s">
        <v>2061</v>
      </c>
      <c r="N2" s="16" t="s">
        <v>1781</v>
      </c>
      <c r="O2" s="16" t="s">
        <v>1780</v>
      </c>
      <c r="P2" s="16" t="s">
        <v>27</v>
      </c>
      <c r="Q2" s="81" t="s">
        <v>2061</v>
      </c>
    </row>
    <row r="3" spans="1:17" ht="19.149999999999999" customHeight="1" x14ac:dyDescent="0.25">
      <c r="B3" s="4">
        <f>SUMIFS('2025 Girls'!D:D,'2025 Girls'!$A:$A,$Q$1)</f>
        <v>58</v>
      </c>
      <c r="C3" s="4">
        <f>VLOOKUP($Q$1,'2025 Girls'!A:G,6,0)</f>
        <v>31</v>
      </c>
      <c r="D3" s="4">
        <v>47</v>
      </c>
      <c r="E3" s="4">
        <f>D3-B3</f>
        <v>-11</v>
      </c>
      <c r="F3" s="8">
        <f>B3/D3</f>
        <v>1.2340425531914894</v>
      </c>
      <c r="H3" s="4">
        <f>SUMIFS('2025 Girls'!E:E,'2025 Girls'!$A:$A,$Q$1)</f>
        <v>106</v>
      </c>
      <c r="I3" s="4">
        <f>VLOOKUP($Q$1,'2025 Girls'!A:G,7,0)</f>
        <v>124</v>
      </c>
      <c r="J3" s="4">
        <v>117</v>
      </c>
      <c r="K3" s="4">
        <f>J3-H3</f>
        <v>11</v>
      </c>
      <c r="L3" s="8">
        <f>H3/J3</f>
        <v>0.90598290598290598</v>
      </c>
      <c r="N3" s="21">
        <f>B3+H3</f>
        <v>164</v>
      </c>
      <c r="O3" s="21">
        <f>D3+J3</f>
        <v>164</v>
      </c>
      <c r="P3" s="21">
        <f>O3-N3</f>
        <v>0</v>
      </c>
      <c r="Q3" s="8">
        <f>N3/O3</f>
        <v>1</v>
      </c>
    </row>
    <row r="4" spans="1:17" ht="9.6" customHeight="1" x14ac:dyDescent="0.25"/>
    <row r="5" spans="1:17" ht="46.9" customHeight="1" x14ac:dyDescent="0.3">
      <c r="B5" s="94" t="s">
        <v>2062</v>
      </c>
      <c r="C5" s="95"/>
      <c r="D5" s="95"/>
      <c r="E5" s="95"/>
      <c r="F5" s="95"/>
      <c r="H5" s="94" t="s">
        <v>22</v>
      </c>
      <c r="I5" s="95"/>
      <c r="J5" s="95"/>
      <c r="K5" s="95"/>
      <c r="L5" s="95"/>
      <c r="M5" s="83"/>
      <c r="N5" s="99" t="s">
        <v>1784</v>
      </c>
      <c r="O5" s="99"/>
      <c r="P5" s="99"/>
      <c r="Q5" s="99"/>
    </row>
    <row r="6" spans="1:17" ht="64.900000000000006" customHeight="1" x14ac:dyDescent="0.25">
      <c r="B6" s="14" t="str">
        <f>B2</f>
        <v>2025 Members as of 4/18/2025</v>
      </c>
      <c r="C6" s="6" t="s">
        <v>0</v>
      </c>
      <c r="D6" s="6" t="s">
        <v>151</v>
      </c>
      <c r="E6" s="10" t="s">
        <v>27</v>
      </c>
      <c r="F6" s="81" t="s">
        <v>2061</v>
      </c>
      <c r="H6" s="15" t="str">
        <f>B2</f>
        <v>2025 Members as of 4/18/2025</v>
      </c>
      <c r="I6" s="6" t="s">
        <v>20</v>
      </c>
      <c r="J6" s="6" t="s">
        <v>150</v>
      </c>
      <c r="K6" s="10" t="s">
        <v>27</v>
      </c>
      <c r="L6" s="81" t="s">
        <v>2061</v>
      </c>
      <c r="N6" s="16" t="s">
        <v>1781</v>
      </c>
      <c r="O6" s="16" t="s">
        <v>1782</v>
      </c>
      <c r="P6" s="16" t="s">
        <v>27</v>
      </c>
      <c r="Q6" s="81" t="s">
        <v>2061</v>
      </c>
    </row>
    <row r="7" spans="1:17" ht="24.6" customHeight="1" x14ac:dyDescent="0.25">
      <c r="B7" s="4">
        <f>SUMIFS('2025 Adults'!D:D,'2025 Adults'!$A:$A,$Q$1)</f>
        <v>36</v>
      </c>
      <c r="C7" s="21">
        <f>VLOOKUP($Q$1,'2025 Adults'!A:G,6,0)</f>
        <v>40</v>
      </c>
      <c r="D7" s="21">
        <v>25</v>
      </c>
      <c r="E7" s="4">
        <f>D7-B7</f>
        <v>-11</v>
      </c>
      <c r="F7" s="8">
        <f>B7/D7</f>
        <v>1.44</v>
      </c>
      <c r="H7" s="4">
        <f>SUMIFS('2025 Adults'!E:E,'2025 Adults'!$A:$A,$Q$1)</f>
        <v>136</v>
      </c>
      <c r="I7" s="21">
        <f>VLOOKUP($Q$1,'2025 Adults'!A:G,7,0)</f>
        <v>127</v>
      </c>
      <c r="J7" s="21">
        <v>244</v>
      </c>
      <c r="K7" s="4">
        <f>J7-H7</f>
        <v>108</v>
      </c>
      <c r="L7" s="8">
        <f>H7/J7</f>
        <v>0.55737704918032782</v>
      </c>
      <c r="N7" s="21">
        <f>B7+H7</f>
        <v>172</v>
      </c>
      <c r="O7" s="21">
        <f>D7+J7</f>
        <v>269</v>
      </c>
      <c r="P7" s="21">
        <f>O7-N7</f>
        <v>97</v>
      </c>
      <c r="Q7" s="8">
        <f>N7/O7</f>
        <v>0.63940520446096649</v>
      </c>
    </row>
    <row r="8" spans="1:17" ht="13.15" customHeight="1" x14ac:dyDescent="0.25"/>
    <row r="9" spans="1:17" ht="46.9" customHeight="1" x14ac:dyDescent="0.3">
      <c r="B9" s="98" t="s">
        <v>28</v>
      </c>
      <c r="C9" s="93"/>
      <c r="D9" s="93"/>
      <c r="E9" s="93"/>
      <c r="F9" s="93"/>
    </row>
    <row r="10" spans="1:17" ht="46.9" customHeight="1" x14ac:dyDescent="0.25">
      <c r="B10" s="9" t="s">
        <v>21</v>
      </c>
      <c r="C10" s="3" t="s">
        <v>29</v>
      </c>
      <c r="D10" s="10" t="s">
        <v>27</v>
      </c>
      <c r="E10" s="81" t="s">
        <v>2061</v>
      </c>
    </row>
    <row r="11" spans="1:17" ht="18" customHeight="1" x14ac:dyDescent="0.25">
      <c r="B11" s="4">
        <f>COUNTIF('2025 New Troops'!A:A,Q1)</f>
        <v>2</v>
      </c>
      <c r="C11" s="5">
        <v>4</v>
      </c>
      <c r="D11" s="24">
        <f>C11-B11</f>
        <v>2</v>
      </c>
      <c r="E11" s="8">
        <f>B11/C11</f>
        <v>0.5</v>
      </c>
    </row>
    <row r="12" spans="1:17" ht="46.9" customHeight="1" x14ac:dyDescent="0.35">
      <c r="B12" s="97" t="s">
        <v>25</v>
      </c>
      <c r="C12" s="97"/>
      <c r="D12" s="97"/>
      <c r="E12" s="97"/>
      <c r="F12" s="97"/>
      <c r="G12" s="97"/>
      <c r="H12" s="97"/>
    </row>
    <row r="13" spans="1:17" ht="46.9" customHeight="1" x14ac:dyDescent="0.25">
      <c r="A13" s="24" t="s">
        <v>152</v>
      </c>
      <c r="B13" s="49" t="s">
        <v>2</v>
      </c>
      <c r="C13" s="49" t="s">
        <v>3</v>
      </c>
      <c r="D13" s="50" t="s">
        <v>4</v>
      </c>
      <c r="E13" s="51" t="s">
        <v>5</v>
      </c>
      <c r="F13" s="51" t="s">
        <v>6</v>
      </c>
      <c r="G13" s="52" t="s">
        <v>7</v>
      </c>
      <c r="H13" s="52" t="s">
        <v>1824</v>
      </c>
      <c r="I13" s="52" t="s">
        <v>8</v>
      </c>
      <c r="J13" s="70" t="str">
        <f>Summary!Y1</f>
        <v>2025 Members as of 4/18/2025</v>
      </c>
      <c r="K13" s="53" t="s">
        <v>9</v>
      </c>
      <c r="L13" s="54" t="s">
        <v>10</v>
      </c>
    </row>
    <row r="14" spans="1:17" ht="30.75" customHeight="1" x14ac:dyDescent="0.25">
      <c r="A14" s="7" t="s">
        <v>1210</v>
      </c>
      <c r="B14" s="35" t="s">
        <v>2035</v>
      </c>
      <c r="C14" s="56" t="s">
        <v>13</v>
      </c>
      <c r="D14" s="56" t="s">
        <v>1843</v>
      </c>
      <c r="E14" s="56">
        <v>79416</v>
      </c>
      <c r="F14" s="56" t="s">
        <v>3181</v>
      </c>
      <c r="G14" s="56" t="s">
        <v>2695</v>
      </c>
      <c r="H14" s="56" t="s">
        <v>2696</v>
      </c>
      <c r="I14" s="4">
        <v>304</v>
      </c>
      <c r="J14" s="22">
        <f>IFERROR(VLOOKUP(A14,'GS by School'!A:D,3,0),0)</f>
        <v>4</v>
      </c>
      <c r="K14" s="4">
        <f>I14-J14</f>
        <v>300</v>
      </c>
      <c r="L14" s="8">
        <f>IFERROR(I14/#REF!,0)</f>
        <v>0</v>
      </c>
    </row>
    <row r="15" spans="1:17" ht="25.5" customHeight="1" x14ac:dyDescent="0.25">
      <c r="A15" s="7" t="s">
        <v>1167</v>
      </c>
      <c r="B15" s="35" t="s">
        <v>3223</v>
      </c>
      <c r="C15" s="56" t="s">
        <v>13</v>
      </c>
      <c r="D15" s="56" t="s">
        <v>1843</v>
      </c>
      <c r="E15" s="56">
        <v>79416</v>
      </c>
      <c r="F15" s="56" t="s">
        <v>3181</v>
      </c>
      <c r="G15" s="56" t="s">
        <v>2695</v>
      </c>
      <c r="H15" s="56" t="s">
        <v>2696</v>
      </c>
      <c r="I15" s="4">
        <v>263</v>
      </c>
      <c r="J15" s="22">
        <f>IFERROR(VLOOKUP(A15,'GS by School'!A:D,3,0),0)</f>
        <v>6</v>
      </c>
      <c r="K15" s="4">
        <f t="shared" ref="K15:K41" si="0">I15-J15</f>
        <v>257</v>
      </c>
      <c r="L15" s="8">
        <f>IFERROR(I15/#REF!,0)</f>
        <v>0</v>
      </c>
    </row>
    <row r="16" spans="1:17" ht="25.5" customHeight="1" x14ac:dyDescent="0.25">
      <c r="A16" s="7" t="s">
        <v>1322</v>
      </c>
      <c r="B16" s="35" t="s">
        <v>1323</v>
      </c>
      <c r="C16" s="56" t="s">
        <v>13</v>
      </c>
      <c r="D16" s="56" t="s">
        <v>1843</v>
      </c>
      <c r="E16" s="56">
        <v>79423</v>
      </c>
      <c r="F16" s="56" t="s">
        <v>3181</v>
      </c>
      <c r="G16" s="56" t="s">
        <v>2695</v>
      </c>
      <c r="H16" s="56" t="s">
        <v>2696</v>
      </c>
      <c r="I16" s="4">
        <v>199</v>
      </c>
      <c r="J16" s="22">
        <f>IFERROR(VLOOKUP(A16,'GS by School'!A:D,3,0),0)</f>
        <v>4</v>
      </c>
      <c r="K16" s="4">
        <f t="shared" si="0"/>
        <v>195</v>
      </c>
      <c r="L16" s="8">
        <f>IFERROR(I16/#REF!,0)</f>
        <v>0</v>
      </c>
    </row>
    <row r="17" spans="1:12" ht="34.5" customHeight="1" x14ac:dyDescent="0.25">
      <c r="A17" s="7" t="s">
        <v>196</v>
      </c>
      <c r="B17" s="35" t="s">
        <v>197</v>
      </c>
      <c r="C17" s="56" t="s">
        <v>13</v>
      </c>
      <c r="D17" s="56" t="s">
        <v>1843</v>
      </c>
      <c r="E17" s="56">
        <v>79416</v>
      </c>
      <c r="F17" s="56" t="s">
        <v>3167</v>
      </c>
      <c r="G17" s="56" t="s">
        <v>2695</v>
      </c>
      <c r="H17" s="56" t="s">
        <v>2696</v>
      </c>
      <c r="I17" s="4">
        <v>230</v>
      </c>
      <c r="J17" s="22">
        <f>IFERROR(VLOOKUP(A17,'GS by School'!A:D,3,0),0)</f>
        <v>9</v>
      </c>
      <c r="K17" s="4">
        <f t="shared" si="0"/>
        <v>221</v>
      </c>
      <c r="L17" s="8">
        <f>IFERROR(I17/#REF!,0)</f>
        <v>0</v>
      </c>
    </row>
    <row r="18" spans="1:12" ht="25.5" customHeight="1" x14ac:dyDescent="0.25">
      <c r="A18" s="7" t="s">
        <v>1255</v>
      </c>
      <c r="B18" s="35" t="s">
        <v>2188</v>
      </c>
      <c r="C18" s="56" t="s">
        <v>13</v>
      </c>
      <c r="D18" s="56" t="s">
        <v>1843</v>
      </c>
      <c r="E18" s="56">
        <v>79423</v>
      </c>
      <c r="F18" s="56" t="s">
        <v>3171</v>
      </c>
      <c r="G18" s="56" t="s">
        <v>2695</v>
      </c>
      <c r="H18" s="56" t="s">
        <v>2696</v>
      </c>
      <c r="I18" s="4">
        <v>396</v>
      </c>
      <c r="J18" s="22">
        <f>IFERROR(VLOOKUP(A18,'GS by School'!A:D,3,0),0)</f>
        <v>11</v>
      </c>
      <c r="K18" s="4">
        <f t="shared" si="0"/>
        <v>385</v>
      </c>
      <c r="L18" s="8">
        <f>IFERROR(I18/#REF!,0)</f>
        <v>0</v>
      </c>
    </row>
    <row r="19" spans="1:12" ht="25.5" customHeight="1" x14ac:dyDescent="0.25">
      <c r="A19" s="7" t="s">
        <v>1652</v>
      </c>
      <c r="B19" s="35" t="s">
        <v>2201</v>
      </c>
      <c r="C19" s="56" t="s">
        <v>13</v>
      </c>
      <c r="D19" s="56" t="s">
        <v>1843</v>
      </c>
      <c r="E19" s="56">
        <v>79423</v>
      </c>
      <c r="F19" s="56" t="s">
        <v>3171</v>
      </c>
      <c r="G19" s="56" t="s">
        <v>2695</v>
      </c>
      <c r="H19" s="56" t="s">
        <v>2696</v>
      </c>
      <c r="I19" s="4">
        <v>366</v>
      </c>
      <c r="J19" s="22">
        <f>IFERROR(VLOOKUP(A19,'GS by School'!A:D,3,0),0)</f>
        <v>8</v>
      </c>
      <c r="K19" s="4">
        <f t="shared" si="0"/>
        <v>358</v>
      </c>
      <c r="L19" s="8">
        <f>IFERROR(I19/#REF!,0)</f>
        <v>0</v>
      </c>
    </row>
    <row r="20" spans="1:12" ht="25.5" customHeight="1" x14ac:dyDescent="0.25">
      <c r="A20" s="7" t="s">
        <v>1258</v>
      </c>
      <c r="B20" s="35" t="s">
        <v>1259</v>
      </c>
      <c r="C20" s="56" t="s">
        <v>13</v>
      </c>
      <c r="D20" s="56" t="s">
        <v>1843</v>
      </c>
      <c r="E20" s="56">
        <v>79423</v>
      </c>
      <c r="F20" s="56" t="s">
        <v>3171</v>
      </c>
      <c r="G20" s="56" t="s">
        <v>2695</v>
      </c>
      <c r="H20" s="56" t="s">
        <v>2696</v>
      </c>
      <c r="I20" s="4">
        <v>367</v>
      </c>
      <c r="J20" s="22">
        <f>IFERROR(VLOOKUP(A20,'GS by School'!A:D,3,0),0)</f>
        <v>14</v>
      </c>
      <c r="K20" s="4">
        <f t="shared" si="0"/>
        <v>353</v>
      </c>
      <c r="L20" s="8">
        <f>IFERROR(I20/#REF!,0)</f>
        <v>0</v>
      </c>
    </row>
    <row r="21" spans="1:12" ht="25.5" customHeight="1" x14ac:dyDescent="0.25">
      <c r="A21" s="7" t="s">
        <v>1260</v>
      </c>
      <c r="B21" s="35" t="s">
        <v>1261</v>
      </c>
      <c r="C21" s="56" t="s">
        <v>13</v>
      </c>
      <c r="D21" s="56" t="s">
        <v>1843</v>
      </c>
      <c r="E21" s="56">
        <v>79423</v>
      </c>
      <c r="F21" s="56" t="s">
        <v>3171</v>
      </c>
      <c r="G21" s="56" t="s">
        <v>2695</v>
      </c>
      <c r="H21" s="56" t="s">
        <v>2696</v>
      </c>
      <c r="I21" s="4">
        <v>370</v>
      </c>
      <c r="J21" s="22">
        <f>IFERROR(VLOOKUP(A21,'GS by School'!A:D,3,0),0)</f>
        <v>11</v>
      </c>
      <c r="K21" s="4">
        <f t="shared" si="0"/>
        <v>359</v>
      </c>
      <c r="L21" s="8">
        <f>IFERROR(I21/#REF!,0)</f>
        <v>0</v>
      </c>
    </row>
    <row r="22" spans="1:12" ht="25.5" customHeight="1" x14ac:dyDescent="0.25">
      <c r="A22" s="7" t="s">
        <v>1035</v>
      </c>
      <c r="B22" s="35" t="s">
        <v>1036</v>
      </c>
      <c r="C22" s="56" t="s">
        <v>13</v>
      </c>
      <c r="D22" s="56" t="s">
        <v>1843</v>
      </c>
      <c r="E22" s="56">
        <v>79413</v>
      </c>
      <c r="F22" s="56" t="s">
        <v>3181</v>
      </c>
      <c r="G22" s="56" t="s">
        <v>2695</v>
      </c>
      <c r="H22" s="56" t="s">
        <v>2696</v>
      </c>
      <c r="I22" s="4">
        <v>129</v>
      </c>
      <c r="J22" s="22">
        <f>IFERROR(VLOOKUP(A22,'GS by School'!A:D,3,0),0)</f>
        <v>1</v>
      </c>
      <c r="K22" s="4">
        <f t="shared" si="0"/>
        <v>128</v>
      </c>
      <c r="L22" s="8">
        <f>IFERROR(I22/#REF!,0)</f>
        <v>0</v>
      </c>
    </row>
    <row r="23" spans="1:12" ht="31.5" customHeight="1" x14ac:dyDescent="0.25">
      <c r="A23" s="38" t="s">
        <v>1226</v>
      </c>
      <c r="B23" s="58" t="s">
        <v>1227</v>
      </c>
      <c r="C23" s="55" t="s">
        <v>13</v>
      </c>
      <c r="D23" s="48" t="s">
        <v>1843</v>
      </c>
      <c r="E23" s="48">
        <v>79413</v>
      </c>
      <c r="F23" s="48" t="s">
        <v>3181</v>
      </c>
      <c r="G23" s="48" t="s">
        <v>2695</v>
      </c>
      <c r="H23" s="48" t="s">
        <v>2696</v>
      </c>
      <c r="I23" s="4">
        <v>325</v>
      </c>
      <c r="J23" s="22">
        <f>IFERROR(VLOOKUP(A23,'GS by School'!A:D,3,0),0)</f>
        <v>12</v>
      </c>
      <c r="K23" s="4">
        <f t="shared" si="0"/>
        <v>313</v>
      </c>
      <c r="L23" s="8">
        <f>IFERROR(I23/#REF!,0)</f>
        <v>0</v>
      </c>
    </row>
    <row r="24" spans="1:12" ht="37.5" customHeight="1" x14ac:dyDescent="0.25">
      <c r="A24" s="38" t="s">
        <v>357</v>
      </c>
      <c r="B24" s="58" t="s">
        <v>358</v>
      </c>
      <c r="C24" s="55" t="s">
        <v>13</v>
      </c>
      <c r="D24" s="48" t="s">
        <v>1946</v>
      </c>
      <c r="E24" s="48">
        <v>79381</v>
      </c>
      <c r="F24" s="48" t="s">
        <v>3224</v>
      </c>
      <c r="G24" s="48" t="s">
        <v>2695</v>
      </c>
      <c r="H24" s="48" t="s">
        <v>2710</v>
      </c>
      <c r="I24" s="4">
        <v>261</v>
      </c>
      <c r="J24" s="22">
        <f>IFERROR(VLOOKUP(A24,'GS by School'!A:D,3,0),0)</f>
        <v>0</v>
      </c>
      <c r="K24" s="4">
        <f t="shared" si="0"/>
        <v>261</v>
      </c>
      <c r="L24" s="8">
        <f>IFERROR(I24/#REF!,0)</f>
        <v>0</v>
      </c>
    </row>
    <row r="25" spans="1:12" ht="29.25" customHeight="1" x14ac:dyDescent="0.25">
      <c r="A25" s="4" t="s">
        <v>1360</v>
      </c>
      <c r="B25" s="35" t="s">
        <v>1361</v>
      </c>
      <c r="C25" s="56" t="s">
        <v>13</v>
      </c>
      <c r="D25" s="56" t="s">
        <v>1843</v>
      </c>
      <c r="E25" s="56">
        <v>79416</v>
      </c>
      <c r="F25" s="56" t="s">
        <v>3167</v>
      </c>
      <c r="G25" s="56" t="s">
        <v>2695</v>
      </c>
      <c r="H25" s="56" t="s">
        <v>2696</v>
      </c>
      <c r="I25" s="4">
        <v>376</v>
      </c>
      <c r="J25" s="22">
        <f>IFERROR(VLOOKUP(A25,'GS by School'!A:D,3,0),0)</f>
        <v>8</v>
      </c>
      <c r="K25" s="4">
        <f t="shared" si="0"/>
        <v>368</v>
      </c>
      <c r="L25" s="8">
        <f>IFERROR(I25/#REF!,0)</f>
        <v>0</v>
      </c>
    </row>
    <row r="26" spans="1:12" ht="33" customHeight="1" x14ac:dyDescent="0.25">
      <c r="A26" s="4" t="s">
        <v>1947</v>
      </c>
      <c r="B26" s="35" t="s">
        <v>3225</v>
      </c>
      <c r="C26" s="56" t="s">
        <v>13</v>
      </c>
      <c r="D26" s="56" t="s">
        <v>3226</v>
      </c>
      <c r="E26" s="56">
        <v>79351</v>
      </c>
      <c r="F26" s="56" t="s">
        <v>3227</v>
      </c>
      <c r="G26" s="56" t="s">
        <v>2695</v>
      </c>
      <c r="H26" s="56" t="s">
        <v>2710</v>
      </c>
      <c r="I26" s="4">
        <v>141</v>
      </c>
      <c r="J26" s="22">
        <f>IFERROR(VLOOKUP(A26,'GS by School'!A:D,3,0),0)</f>
        <v>0</v>
      </c>
      <c r="K26" s="4">
        <f t="shared" si="0"/>
        <v>141</v>
      </c>
      <c r="L26" s="8">
        <f>IFERROR(I26/#REF!,0)</f>
        <v>0</v>
      </c>
    </row>
    <row r="27" spans="1:12" ht="25.5" customHeight="1" x14ac:dyDescent="0.25">
      <c r="A27" s="4" t="s">
        <v>1559</v>
      </c>
      <c r="B27" s="35" t="s">
        <v>1560</v>
      </c>
      <c r="C27" s="56" t="s">
        <v>13</v>
      </c>
      <c r="D27" s="56" t="s">
        <v>1843</v>
      </c>
      <c r="E27" s="56">
        <v>79410</v>
      </c>
      <c r="F27" s="56" t="s">
        <v>3181</v>
      </c>
      <c r="G27" s="56" t="s">
        <v>2695</v>
      </c>
      <c r="H27" s="56" t="s">
        <v>2696</v>
      </c>
      <c r="I27" s="4">
        <v>134</v>
      </c>
      <c r="J27" s="22">
        <f>IFERROR(VLOOKUP(A27,'GS by School'!A:D,3,0),0)</f>
        <v>1</v>
      </c>
      <c r="K27" s="4">
        <f t="shared" si="0"/>
        <v>133</v>
      </c>
      <c r="L27" s="8">
        <f>IFERROR(I27/#REF!,0)</f>
        <v>0</v>
      </c>
    </row>
    <row r="28" spans="1:12" ht="25.5" customHeight="1" x14ac:dyDescent="0.25">
      <c r="A28" s="4" t="s">
        <v>3228</v>
      </c>
      <c r="B28" s="35" t="s">
        <v>3229</v>
      </c>
      <c r="C28" s="56" t="s">
        <v>13</v>
      </c>
      <c r="D28" s="56" t="s">
        <v>1843</v>
      </c>
      <c r="E28" s="56">
        <v>79413</v>
      </c>
      <c r="F28" s="56" t="s">
        <v>3181</v>
      </c>
      <c r="G28" s="56" t="s">
        <v>2695</v>
      </c>
      <c r="H28" s="56" t="s">
        <v>2696</v>
      </c>
      <c r="I28" s="4">
        <v>178</v>
      </c>
      <c r="J28" s="22">
        <f>IFERROR(VLOOKUP(A28,'GS by School'!A:D,3,0),0)</f>
        <v>1</v>
      </c>
      <c r="K28" s="4">
        <f t="shared" si="0"/>
        <v>177</v>
      </c>
      <c r="L28" s="8">
        <f>IFERROR(I28/#REF!,0)</f>
        <v>0</v>
      </c>
    </row>
    <row r="29" spans="1:12" ht="36" customHeight="1" x14ac:dyDescent="0.25">
      <c r="A29" s="4" t="s">
        <v>189</v>
      </c>
      <c r="B29" s="35" t="s">
        <v>2087</v>
      </c>
      <c r="C29" s="56" t="s">
        <v>13</v>
      </c>
      <c r="D29" s="56" t="s">
        <v>1948</v>
      </c>
      <c r="E29" s="56">
        <v>79356</v>
      </c>
      <c r="F29" s="56" t="s">
        <v>3230</v>
      </c>
      <c r="G29" s="56" t="s">
        <v>2695</v>
      </c>
      <c r="H29" s="56" t="s">
        <v>2696</v>
      </c>
      <c r="I29" s="4">
        <v>175</v>
      </c>
      <c r="J29" s="22">
        <f>IFERROR(VLOOKUP(A29,'GS by School'!A:D,3,0),0)</f>
        <v>7</v>
      </c>
      <c r="K29" s="4">
        <f t="shared" si="0"/>
        <v>168</v>
      </c>
      <c r="L29" s="8">
        <f>IFERROR(I29/#REF!,0)</f>
        <v>0</v>
      </c>
    </row>
    <row r="30" spans="1:12" ht="25.5" customHeight="1" x14ac:dyDescent="0.25">
      <c r="A30" s="4" t="s">
        <v>362</v>
      </c>
      <c r="B30" s="35" t="s">
        <v>3231</v>
      </c>
      <c r="C30" s="56" t="s">
        <v>13</v>
      </c>
      <c r="D30" s="56" t="s">
        <v>1843</v>
      </c>
      <c r="E30" s="56">
        <v>79423</v>
      </c>
      <c r="F30" s="56" t="s">
        <v>3181</v>
      </c>
      <c r="G30" s="56" t="s">
        <v>2695</v>
      </c>
      <c r="H30" s="56" t="s">
        <v>2696</v>
      </c>
      <c r="I30" s="4">
        <v>266</v>
      </c>
      <c r="J30" s="22">
        <f>IFERROR(VLOOKUP(A30,'GS by School'!A:D,3,0),0)</f>
        <v>2</v>
      </c>
      <c r="K30" s="4">
        <f t="shared" si="0"/>
        <v>264</v>
      </c>
      <c r="L30" s="8">
        <f>IFERROR(I30/#REF!,0)</f>
        <v>0</v>
      </c>
    </row>
    <row r="31" spans="1:12" ht="25.5" customHeight="1" x14ac:dyDescent="0.25">
      <c r="A31" s="4" t="s">
        <v>1585</v>
      </c>
      <c r="B31" s="35" t="s">
        <v>1586</v>
      </c>
      <c r="C31" s="56" t="s">
        <v>13</v>
      </c>
      <c r="D31" s="56" t="s">
        <v>1843</v>
      </c>
      <c r="E31" s="56">
        <v>79416</v>
      </c>
      <c r="F31" s="56" t="s">
        <v>3181</v>
      </c>
      <c r="G31" s="56" t="s">
        <v>2695</v>
      </c>
      <c r="H31" s="56" t="s">
        <v>2696</v>
      </c>
      <c r="I31" s="4">
        <v>132</v>
      </c>
      <c r="J31" s="22">
        <f>IFERROR(VLOOKUP(A31,'GS by School'!A:D,3,0),0)</f>
        <v>3</v>
      </c>
      <c r="K31" s="4">
        <f t="shared" si="0"/>
        <v>129</v>
      </c>
      <c r="L31" s="8">
        <f>IFERROR(I31/#REF!,0)</f>
        <v>0</v>
      </c>
    </row>
    <row r="32" spans="1:12" ht="25.5" customHeight="1" x14ac:dyDescent="0.25">
      <c r="A32" s="4" t="s">
        <v>837</v>
      </c>
      <c r="B32" s="35" t="s">
        <v>838</v>
      </c>
      <c r="C32" s="56" t="s">
        <v>13</v>
      </c>
      <c r="D32" s="56" t="s">
        <v>1843</v>
      </c>
      <c r="E32" s="56">
        <v>79414</v>
      </c>
      <c r="F32" s="56" t="s">
        <v>3181</v>
      </c>
      <c r="G32" s="56" t="s">
        <v>2695</v>
      </c>
      <c r="H32" s="56" t="s">
        <v>2696</v>
      </c>
      <c r="I32" s="4">
        <v>185</v>
      </c>
      <c r="J32" s="22">
        <f>IFERROR(VLOOKUP(A32,'GS by School'!A:D,3,0),0)</f>
        <v>1</v>
      </c>
      <c r="K32" s="4">
        <f t="shared" si="0"/>
        <v>184</v>
      </c>
      <c r="L32" s="8">
        <f>IFERROR(I32/#REF!,0)</f>
        <v>0</v>
      </c>
    </row>
    <row r="33" spans="1:12" ht="25.5" customHeight="1" x14ac:dyDescent="0.25">
      <c r="A33" s="4" t="s">
        <v>655</v>
      </c>
      <c r="B33" s="35" t="s">
        <v>3232</v>
      </c>
      <c r="C33" s="56" t="s">
        <v>13</v>
      </c>
      <c r="D33" s="56" t="s">
        <v>3233</v>
      </c>
      <c r="E33" s="56">
        <v>79373</v>
      </c>
      <c r="F33" s="56" t="s">
        <v>3234</v>
      </c>
      <c r="G33" s="56" t="s">
        <v>2695</v>
      </c>
      <c r="H33" s="56" t="s">
        <v>2696</v>
      </c>
      <c r="I33" s="4">
        <v>148</v>
      </c>
      <c r="J33" s="22">
        <f>IFERROR(VLOOKUP(A33,'GS by School'!A:D,3,0),0)</f>
        <v>0</v>
      </c>
      <c r="K33" s="4">
        <f t="shared" si="0"/>
        <v>148</v>
      </c>
      <c r="L33" s="8">
        <f>IFERROR(I33/#REF!,0)</f>
        <v>0</v>
      </c>
    </row>
    <row r="34" spans="1:12" ht="25.5" customHeight="1" x14ac:dyDescent="0.25">
      <c r="A34" s="4" t="s">
        <v>2150</v>
      </c>
      <c r="B34" s="35" t="s">
        <v>2151</v>
      </c>
      <c r="C34" s="56" t="s">
        <v>13</v>
      </c>
      <c r="D34" s="56" t="s">
        <v>1843</v>
      </c>
      <c r="E34" s="56">
        <v>79423</v>
      </c>
      <c r="F34" s="56" t="s">
        <v>3181</v>
      </c>
      <c r="G34" s="56" t="s">
        <v>2695</v>
      </c>
      <c r="H34" s="56" t="s">
        <v>2696</v>
      </c>
      <c r="I34" s="4">
        <v>224</v>
      </c>
      <c r="J34" s="22">
        <f>IFERROR(VLOOKUP(A34,'GS by School'!A:D,3,0),0)</f>
        <v>58</v>
      </c>
      <c r="K34" s="4">
        <f t="shared" si="0"/>
        <v>166</v>
      </c>
      <c r="L34" s="8">
        <f>IFERROR(I34/#REF!,0)</f>
        <v>0</v>
      </c>
    </row>
    <row r="35" spans="1:12" ht="25.5" customHeight="1" x14ac:dyDescent="0.25">
      <c r="A35" s="4" t="s">
        <v>1337</v>
      </c>
      <c r="B35" s="35" t="s">
        <v>1338</v>
      </c>
      <c r="C35" s="56" t="s">
        <v>13</v>
      </c>
      <c r="D35" s="56" t="s">
        <v>1843</v>
      </c>
      <c r="E35" s="56">
        <v>79414</v>
      </c>
      <c r="F35" s="56" t="s">
        <v>3181</v>
      </c>
      <c r="G35" s="56" t="s">
        <v>2695</v>
      </c>
      <c r="H35" s="56" t="s">
        <v>2696</v>
      </c>
      <c r="I35" s="4">
        <v>174</v>
      </c>
      <c r="J35" s="22">
        <f>IFERROR(VLOOKUP(A35,'GS by School'!A:D,3,0),0)</f>
        <v>4</v>
      </c>
      <c r="K35" s="4">
        <f t="shared" si="0"/>
        <v>170</v>
      </c>
      <c r="L35" s="8">
        <f>IFERROR(I35/#REF!,0)</f>
        <v>0</v>
      </c>
    </row>
    <row r="36" spans="1:12" ht="25.5" customHeight="1" x14ac:dyDescent="0.25">
      <c r="A36" s="4" t="s">
        <v>1245</v>
      </c>
      <c r="B36" s="35" t="s">
        <v>1246</v>
      </c>
      <c r="C36" s="56" t="s">
        <v>13</v>
      </c>
      <c r="D36" s="56" t="s">
        <v>1843</v>
      </c>
      <c r="E36" s="56">
        <v>79407</v>
      </c>
      <c r="F36" s="56" t="s">
        <v>3167</v>
      </c>
      <c r="G36" s="56" t="s">
        <v>2695</v>
      </c>
      <c r="H36" s="56" t="s">
        <v>2696</v>
      </c>
      <c r="I36" s="4">
        <v>316</v>
      </c>
      <c r="J36" s="22">
        <f>IFERROR(VLOOKUP(A36,'GS by School'!A:D,3,0),0)</f>
        <v>96</v>
      </c>
      <c r="K36" s="4">
        <f t="shared" si="0"/>
        <v>220</v>
      </c>
      <c r="L36" s="8">
        <f>IFERROR(I36/#REF!,0)</f>
        <v>0</v>
      </c>
    </row>
    <row r="37" spans="1:12" ht="25.5" customHeight="1" x14ac:dyDescent="0.25">
      <c r="A37" s="4" t="s">
        <v>2432</v>
      </c>
      <c r="B37" s="35" t="s">
        <v>2433</v>
      </c>
      <c r="C37" s="56" t="s">
        <v>13</v>
      </c>
      <c r="D37" s="56" t="s">
        <v>1843</v>
      </c>
      <c r="E37" s="56">
        <v>79413</v>
      </c>
      <c r="F37" s="56" t="s">
        <v>3181</v>
      </c>
      <c r="G37" s="56" t="s">
        <v>2695</v>
      </c>
      <c r="H37" s="56" t="s">
        <v>2696</v>
      </c>
      <c r="I37" s="4">
        <v>162</v>
      </c>
      <c r="J37" s="22">
        <f>IFERROR(VLOOKUP(A37,'GS by School'!A:D,3,0),0)</f>
        <v>8</v>
      </c>
      <c r="K37" s="4">
        <f t="shared" si="0"/>
        <v>154</v>
      </c>
      <c r="L37" s="8">
        <f>IFERROR(I37/#REF!,0)</f>
        <v>0</v>
      </c>
    </row>
    <row r="38" spans="1:12" ht="25.5" customHeight="1" x14ac:dyDescent="0.25">
      <c r="A38" s="4" t="s">
        <v>1137</v>
      </c>
      <c r="B38" s="35" t="s">
        <v>394</v>
      </c>
      <c r="C38" s="56" t="s">
        <v>13</v>
      </c>
      <c r="D38" s="56" t="s">
        <v>1843</v>
      </c>
      <c r="E38" s="56">
        <v>79414</v>
      </c>
      <c r="F38" s="56" t="s">
        <v>3181</v>
      </c>
      <c r="G38" s="56" t="s">
        <v>2695</v>
      </c>
      <c r="H38" s="56" t="s">
        <v>2696</v>
      </c>
      <c r="I38" s="4">
        <v>165</v>
      </c>
      <c r="J38" s="22">
        <f>IFERROR(VLOOKUP(A38,'GS by School'!A:D,3,0),0)</f>
        <v>4</v>
      </c>
      <c r="K38" s="4">
        <f t="shared" si="0"/>
        <v>161</v>
      </c>
      <c r="L38" s="8">
        <f>IFERROR(I38/#REF!,0)</f>
        <v>0</v>
      </c>
    </row>
    <row r="39" spans="1:12" ht="31.5" customHeight="1" x14ac:dyDescent="0.25">
      <c r="A39" s="4" t="s">
        <v>1163</v>
      </c>
      <c r="B39" s="35" t="s">
        <v>1164</v>
      </c>
      <c r="C39" s="56" t="s">
        <v>13</v>
      </c>
      <c r="D39" s="56" t="s">
        <v>3200</v>
      </c>
      <c r="E39" s="56">
        <v>79416</v>
      </c>
      <c r="F39" s="56" t="s">
        <v>3167</v>
      </c>
      <c r="G39" s="56" t="s">
        <v>2695</v>
      </c>
      <c r="H39" s="56" t="s">
        <v>2696</v>
      </c>
      <c r="I39" s="4">
        <v>342</v>
      </c>
      <c r="J39" s="22">
        <f>IFERROR(VLOOKUP(A39,'GS by School'!A:D,3,0),0)</f>
        <v>4</v>
      </c>
      <c r="K39" s="4">
        <f t="shared" si="0"/>
        <v>338</v>
      </c>
      <c r="L39" s="8">
        <f>IFERROR(I39/#REF!,0)</f>
        <v>0</v>
      </c>
    </row>
    <row r="40" spans="1:12" ht="34.5" customHeight="1" x14ac:dyDescent="0.25">
      <c r="A40" s="4" t="s">
        <v>899</v>
      </c>
      <c r="B40" s="35" t="s">
        <v>900</v>
      </c>
      <c r="C40" s="56" t="s">
        <v>13</v>
      </c>
      <c r="D40" s="56" t="s">
        <v>1843</v>
      </c>
      <c r="E40" s="56">
        <v>79410</v>
      </c>
      <c r="F40" s="56" t="s">
        <v>3181</v>
      </c>
      <c r="G40" s="56" t="s">
        <v>2695</v>
      </c>
      <c r="H40" s="56" t="s">
        <v>2696</v>
      </c>
      <c r="I40" s="4">
        <v>295</v>
      </c>
      <c r="J40" s="22">
        <f>IFERROR(VLOOKUP(A40,'GS by School'!A:D,3,0),0)</f>
        <v>3</v>
      </c>
      <c r="K40" s="4">
        <f t="shared" si="0"/>
        <v>292</v>
      </c>
      <c r="L40" s="8">
        <f>IFERROR(I40/#REF!,0)</f>
        <v>0</v>
      </c>
    </row>
    <row r="41" spans="1:12" ht="25.5" customHeight="1" x14ac:dyDescent="0.25">
      <c r="A41" s="4" t="s">
        <v>963</v>
      </c>
      <c r="B41" s="35" t="s">
        <v>964</v>
      </c>
      <c r="C41" s="56" t="s">
        <v>13</v>
      </c>
      <c r="D41" s="56" t="s">
        <v>1949</v>
      </c>
      <c r="E41" s="56">
        <v>79381</v>
      </c>
      <c r="F41" s="56" t="s">
        <v>3235</v>
      </c>
      <c r="G41" s="56" t="s">
        <v>2695</v>
      </c>
      <c r="H41" s="56" t="s">
        <v>2710</v>
      </c>
      <c r="I41" s="4">
        <v>67</v>
      </c>
      <c r="J41" s="22">
        <f>IFERROR(VLOOKUP(A41,'GS by School'!A:D,3,0),0)</f>
        <v>0</v>
      </c>
      <c r="K41" s="4">
        <f t="shared" si="0"/>
        <v>67</v>
      </c>
      <c r="L41" s="8">
        <f>IFERROR(I41/#REF!,0)</f>
        <v>0</v>
      </c>
    </row>
    <row r="42" spans="1:12" ht="25.5" customHeight="1" x14ac:dyDescent="0.25">
      <c r="D42" s="33"/>
    </row>
    <row r="43" spans="1:12" ht="25.5" customHeight="1" x14ac:dyDescent="0.25">
      <c r="D43" s="33"/>
    </row>
    <row r="44" spans="1:12" ht="25.5" customHeight="1" x14ac:dyDescent="0.25">
      <c r="D44" s="33"/>
    </row>
    <row r="45" spans="1:12" ht="25.5" customHeight="1" x14ac:dyDescent="0.25">
      <c r="D45" s="33"/>
    </row>
    <row r="46" spans="1:12" ht="25.5" customHeight="1" x14ac:dyDescent="0.25">
      <c r="D46" s="33"/>
    </row>
    <row r="47" spans="1:12" ht="25.5" customHeight="1" x14ac:dyDescent="0.25">
      <c r="D47" s="33"/>
    </row>
    <row r="48" spans="1:12" ht="25.5" customHeight="1" x14ac:dyDescent="0.25">
      <c r="D48" s="33"/>
    </row>
    <row r="49" spans="4:4" ht="25.5" customHeight="1" x14ac:dyDescent="0.25">
      <c r="D49" s="33"/>
    </row>
    <row r="50" spans="4:4" ht="25.5" customHeight="1" x14ac:dyDescent="0.25">
      <c r="D50" s="33"/>
    </row>
    <row r="51" spans="4:4" ht="25.5" customHeight="1" x14ac:dyDescent="0.25">
      <c r="D51" s="33"/>
    </row>
    <row r="52" spans="4:4" ht="46.9" customHeight="1" x14ac:dyDescent="0.25">
      <c r="D52" s="33"/>
    </row>
    <row r="53" spans="4:4" ht="46.9" customHeight="1" x14ac:dyDescent="0.25">
      <c r="D53" s="33"/>
    </row>
    <row r="54" spans="4:4" ht="46.9" customHeight="1" x14ac:dyDescent="0.25">
      <c r="D54" s="33"/>
    </row>
  </sheetData>
  <mergeCells count="8">
    <mergeCell ref="B12:H12"/>
    <mergeCell ref="B9:F9"/>
    <mergeCell ref="B1:F1"/>
    <mergeCell ref="H1:L1"/>
    <mergeCell ref="N1:P1"/>
    <mergeCell ref="N5:Q5"/>
    <mergeCell ref="H5:L5"/>
    <mergeCell ref="B5:F5"/>
  </mergeCells>
  <pageMargins left="0.2" right="0.2" top="0.5" bottom="0.25" header="0.3" footer="0.3"/>
  <pageSetup orientation="landscape" r:id="rId1"/>
  <headerFooter>
    <oddHeader>&amp;C&amp;A</oddHeader>
  </headerFooter>
  <rowBreaks count="1" manualBreakCount="1">
    <brk id="11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8DA48-87F3-43EB-BC84-2E2DA862AE98}">
  <dimension ref="A1:Q52"/>
  <sheetViews>
    <sheetView topLeftCell="A44" workbookViewId="0">
      <selection activeCell="B402" sqref="B402"/>
    </sheetView>
  </sheetViews>
  <sheetFormatPr defaultColWidth="9.140625" defaultRowHeight="46.9" customHeight="1" x14ac:dyDescent="0.25"/>
  <cols>
    <col min="1" max="1" width="2.7109375" style="7" customWidth="1"/>
    <col min="2" max="2" width="15.42578125" style="7" customWidth="1"/>
    <col min="3" max="3" width="5.7109375" style="7" customWidth="1"/>
    <col min="4" max="4" width="8.85546875" style="7" customWidth="1"/>
    <col min="5" max="5" width="6.85546875" style="7" customWidth="1"/>
    <col min="6" max="6" width="8" style="7" customWidth="1"/>
    <col min="7" max="7" width="8.7109375" style="7" customWidth="1"/>
    <col min="8" max="10" width="7.7109375" style="7" customWidth="1"/>
    <col min="11" max="11" width="9.28515625" style="7" customWidth="1"/>
    <col min="12" max="12" width="8.85546875" style="7" customWidth="1"/>
    <col min="13" max="13" width="8.5703125" style="7" customWidth="1"/>
    <col min="14" max="14" width="8.28515625" style="7" customWidth="1"/>
    <col min="15" max="16384" width="9.140625" style="7"/>
  </cols>
  <sheetData>
    <row r="1" spans="1:17" ht="23.45" customHeight="1" x14ac:dyDescent="0.3">
      <c r="B1" s="94" t="s">
        <v>2064</v>
      </c>
      <c r="C1" s="95"/>
      <c r="D1" s="95"/>
      <c r="E1" s="95"/>
      <c r="F1" s="95"/>
      <c r="H1" s="94" t="s">
        <v>23</v>
      </c>
      <c r="I1" s="95"/>
      <c r="J1" s="95"/>
      <c r="K1" s="95"/>
      <c r="L1" s="95"/>
      <c r="N1" s="99" t="s">
        <v>1783</v>
      </c>
      <c r="O1" s="99"/>
      <c r="P1" s="99"/>
      <c r="Q1" s="7" t="s">
        <v>50</v>
      </c>
    </row>
    <row r="2" spans="1:17" ht="59.25" customHeight="1" x14ac:dyDescent="0.25">
      <c r="B2" s="2" t="str">
        <f>Summary!Y1</f>
        <v>2025 Members as of 4/18/2025</v>
      </c>
      <c r="C2" s="1" t="s">
        <v>0</v>
      </c>
      <c r="D2" s="1" t="s">
        <v>149</v>
      </c>
      <c r="E2" s="10" t="s">
        <v>27</v>
      </c>
      <c r="F2" s="81" t="s">
        <v>2061</v>
      </c>
      <c r="H2" s="2" t="str">
        <f>B2</f>
        <v>2025 Members as of 4/18/2025</v>
      </c>
      <c r="I2" s="1" t="s">
        <v>0</v>
      </c>
      <c r="J2" s="1" t="s">
        <v>149</v>
      </c>
      <c r="K2" s="10" t="s">
        <v>27</v>
      </c>
      <c r="L2" s="81" t="s">
        <v>2061</v>
      </c>
      <c r="N2" s="16" t="s">
        <v>1781</v>
      </c>
      <c r="O2" s="16" t="s">
        <v>1780</v>
      </c>
      <c r="P2" s="16" t="s">
        <v>27</v>
      </c>
      <c r="Q2" s="81" t="s">
        <v>2061</v>
      </c>
    </row>
    <row r="3" spans="1:17" ht="19.149999999999999" customHeight="1" x14ac:dyDescent="0.25">
      <c r="B3" s="4">
        <f>SUMIFS('2025 Girls'!D:D,'2025 Girls'!$A:$A,$Q$1)</f>
        <v>34</v>
      </c>
      <c r="C3" s="4">
        <f>VLOOKUP($Q$1,'2025 Girls'!A:G,6,0)</f>
        <v>48</v>
      </c>
      <c r="D3" s="4">
        <v>54</v>
      </c>
      <c r="E3" s="4">
        <f>D3-B3</f>
        <v>20</v>
      </c>
      <c r="F3" s="8">
        <f>B3/D3</f>
        <v>0.62962962962962965</v>
      </c>
      <c r="H3" s="4">
        <f>SUMIFS('2025 Girls'!E:E,'2025 Girls'!$A:$A,$Q$1)</f>
        <v>122</v>
      </c>
      <c r="I3" s="4">
        <f>VLOOKUP($Q$1,'2025 Girls'!A:G,7,0)</f>
        <v>151</v>
      </c>
      <c r="J3" s="4">
        <v>154</v>
      </c>
      <c r="K3" s="4">
        <f>J3-H3</f>
        <v>32</v>
      </c>
      <c r="L3" s="8">
        <f>H3/J3</f>
        <v>0.79220779220779225</v>
      </c>
      <c r="N3" s="21">
        <f>B3+H3</f>
        <v>156</v>
      </c>
      <c r="O3" s="21">
        <f>D3+J3</f>
        <v>208</v>
      </c>
      <c r="P3" s="21">
        <f>O3-N3</f>
        <v>52</v>
      </c>
      <c r="Q3" s="8">
        <f>N3/O3</f>
        <v>0.75</v>
      </c>
    </row>
    <row r="4" spans="1:17" ht="9.6" customHeight="1" x14ac:dyDescent="0.25"/>
    <row r="5" spans="1:17" ht="46.9" customHeight="1" x14ac:dyDescent="0.3">
      <c r="B5" s="94" t="s">
        <v>2062</v>
      </c>
      <c r="C5" s="95"/>
      <c r="D5" s="95"/>
      <c r="E5" s="95"/>
      <c r="F5" s="95"/>
      <c r="H5" s="94" t="s">
        <v>22</v>
      </c>
      <c r="I5" s="95"/>
      <c r="J5" s="95"/>
      <c r="K5" s="95"/>
      <c r="L5" s="95"/>
      <c r="M5" s="83"/>
      <c r="N5" s="99" t="s">
        <v>1784</v>
      </c>
      <c r="O5" s="99"/>
      <c r="P5" s="99"/>
      <c r="Q5" s="99"/>
    </row>
    <row r="6" spans="1:17" ht="64.900000000000006" customHeight="1" x14ac:dyDescent="0.25">
      <c r="B6" s="14" t="str">
        <f>B2</f>
        <v>2025 Members as of 4/18/2025</v>
      </c>
      <c r="C6" s="6" t="s">
        <v>0</v>
      </c>
      <c r="D6" s="6" t="s">
        <v>151</v>
      </c>
      <c r="E6" s="10" t="s">
        <v>27</v>
      </c>
      <c r="F6" s="81" t="s">
        <v>2061</v>
      </c>
      <c r="H6" s="15" t="str">
        <f>B2</f>
        <v>2025 Members as of 4/18/2025</v>
      </c>
      <c r="I6" s="6" t="s">
        <v>20</v>
      </c>
      <c r="J6" s="6" t="s">
        <v>150</v>
      </c>
      <c r="K6" s="10" t="s">
        <v>27</v>
      </c>
      <c r="L6" s="81" t="s">
        <v>2061</v>
      </c>
      <c r="N6" s="16" t="s">
        <v>1781</v>
      </c>
      <c r="O6" s="16" t="s">
        <v>1782</v>
      </c>
      <c r="P6" s="16" t="s">
        <v>27</v>
      </c>
      <c r="Q6" s="81" t="s">
        <v>2061</v>
      </c>
    </row>
    <row r="7" spans="1:17" ht="24.6" customHeight="1" x14ac:dyDescent="0.25">
      <c r="B7" s="4">
        <f>SUMIFS('2025 Adults'!D:D,'2025 Adults'!$A:$A,$Q$1)</f>
        <v>45</v>
      </c>
      <c r="C7" s="21">
        <f>VLOOKUP($Q$1,'2025 Adults'!A:G,6,0)</f>
        <v>43</v>
      </c>
      <c r="D7" s="21">
        <v>26</v>
      </c>
      <c r="E7" s="4">
        <f>D7-B7</f>
        <v>-19</v>
      </c>
      <c r="F7" s="8">
        <f>B7/D7</f>
        <v>1.7307692307692308</v>
      </c>
      <c r="H7" s="4">
        <f>SUMIFS('2025 Adults'!E:E,'2025 Adults'!$A:$A,$Q$1)</f>
        <v>149</v>
      </c>
      <c r="I7" s="21">
        <f>VLOOKUP($Q$1,'2025 Adults'!A:G,7,0)</f>
        <v>158</v>
      </c>
      <c r="J7" s="21">
        <v>212</v>
      </c>
      <c r="K7" s="4">
        <f>J7-H7</f>
        <v>63</v>
      </c>
      <c r="L7" s="8">
        <f>H7/J7</f>
        <v>0.70283018867924529</v>
      </c>
      <c r="N7" s="21">
        <f>B7+H7</f>
        <v>194</v>
      </c>
      <c r="O7" s="21">
        <f>D7+J7</f>
        <v>238</v>
      </c>
      <c r="P7" s="21">
        <f>O7-N7</f>
        <v>44</v>
      </c>
      <c r="Q7" s="8">
        <f>N7/O7</f>
        <v>0.81512605042016806</v>
      </c>
    </row>
    <row r="8" spans="1:17" ht="13.15" customHeight="1" x14ac:dyDescent="0.25"/>
    <row r="9" spans="1:17" ht="46.9" customHeight="1" x14ac:dyDescent="0.3">
      <c r="B9" s="98" t="s">
        <v>28</v>
      </c>
      <c r="C9" s="93"/>
      <c r="D9" s="93"/>
      <c r="E9" s="93"/>
      <c r="F9" s="93"/>
    </row>
    <row r="10" spans="1:17" ht="46.9" customHeight="1" x14ac:dyDescent="0.25">
      <c r="B10" s="9" t="s">
        <v>21</v>
      </c>
      <c r="C10" s="3" t="s">
        <v>29</v>
      </c>
      <c r="D10" s="10" t="s">
        <v>27</v>
      </c>
      <c r="E10" s="81" t="s">
        <v>2061</v>
      </c>
    </row>
    <row r="11" spans="1:17" ht="18" customHeight="1" x14ac:dyDescent="0.25">
      <c r="B11" s="4">
        <f>COUNTIF('2025 New Troops'!A:A,Q1)</f>
        <v>0</v>
      </c>
      <c r="C11" s="5">
        <v>4</v>
      </c>
      <c r="D11" s="24">
        <f>C11-B11</f>
        <v>4</v>
      </c>
      <c r="E11" s="8">
        <f>B11/C11</f>
        <v>0</v>
      </c>
    </row>
    <row r="12" spans="1:17" ht="46.9" customHeight="1" x14ac:dyDescent="0.35">
      <c r="B12" s="97" t="s">
        <v>25</v>
      </c>
      <c r="C12" s="97"/>
      <c r="D12" s="97"/>
      <c r="E12" s="97"/>
      <c r="F12" s="97"/>
      <c r="G12" s="97"/>
      <c r="H12" s="97"/>
    </row>
    <row r="13" spans="1:17" ht="46.9" customHeight="1" x14ac:dyDescent="0.25">
      <c r="A13" s="24" t="s">
        <v>152</v>
      </c>
      <c r="B13" s="49" t="s">
        <v>2</v>
      </c>
      <c r="C13" s="49" t="s">
        <v>3</v>
      </c>
      <c r="D13" s="50" t="s">
        <v>4</v>
      </c>
      <c r="E13" s="51" t="s">
        <v>5</v>
      </c>
      <c r="F13" s="51" t="s">
        <v>6</v>
      </c>
      <c r="G13" s="52" t="s">
        <v>7</v>
      </c>
      <c r="H13" s="52" t="s">
        <v>1824</v>
      </c>
      <c r="I13" s="52" t="s">
        <v>8</v>
      </c>
      <c r="J13" s="70" t="str">
        <f>Summary!Y1</f>
        <v>2025 Members as of 4/18/2025</v>
      </c>
      <c r="K13" s="53" t="s">
        <v>9</v>
      </c>
      <c r="L13" s="54" t="s">
        <v>10</v>
      </c>
    </row>
    <row r="14" spans="1:17" ht="25.5" customHeight="1" x14ac:dyDescent="0.25">
      <c r="A14" s="7" t="s">
        <v>371</v>
      </c>
      <c r="B14" s="4" t="s">
        <v>2075</v>
      </c>
      <c r="C14" s="56" t="s">
        <v>13</v>
      </c>
      <c r="D14" s="56" t="s">
        <v>1805</v>
      </c>
      <c r="E14" s="56">
        <v>79605</v>
      </c>
      <c r="F14" s="56" t="s">
        <v>3236</v>
      </c>
      <c r="G14" s="56" t="s">
        <v>2695</v>
      </c>
      <c r="H14" s="56" t="s">
        <v>2696</v>
      </c>
      <c r="I14" s="4">
        <v>236</v>
      </c>
      <c r="J14" s="22">
        <f>IFERROR(VLOOKUP(A14,'GS by School'!A:D,3,0),0)</f>
        <v>5</v>
      </c>
      <c r="K14" s="4">
        <f>I14-J14</f>
        <v>231</v>
      </c>
      <c r="L14" s="8">
        <f>IFERROR(I14/#REF!,0)</f>
        <v>0</v>
      </c>
    </row>
    <row r="15" spans="1:17" ht="25.5" customHeight="1" x14ac:dyDescent="0.25">
      <c r="A15" s="7" t="s">
        <v>888</v>
      </c>
      <c r="B15" s="4" t="s">
        <v>889</v>
      </c>
      <c r="C15" s="56" t="s">
        <v>13</v>
      </c>
      <c r="D15" s="56" t="s">
        <v>1805</v>
      </c>
      <c r="E15" s="56">
        <v>79605</v>
      </c>
      <c r="F15" s="56" t="s">
        <v>3236</v>
      </c>
      <c r="G15" s="56" t="s">
        <v>2695</v>
      </c>
      <c r="H15" s="56" t="s">
        <v>2696</v>
      </c>
      <c r="I15" s="4">
        <v>344</v>
      </c>
      <c r="J15" s="22">
        <f>IFERROR(VLOOKUP(A15,'GS by School'!A:D,3,0),0)</f>
        <v>2</v>
      </c>
      <c r="K15" s="4">
        <f t="shared" ref="K15:K49" si="0">I15-J15</f>
        <v>342</v>
      </c>
      <c r="L15" s="8">
        <f>IFERROR(I15/#REF!,0)</f>
        <v>0</v>
      </c>
    </row>
    <row r="16" spans="1:17" ht="25.5" customHeight="1" x14ac:dyDescent="0.25">
      <c r="A16" s="7" t="s">
        <v>942</v>
      </c>
      <c r="B16" s="4" t="s">
        <v>2322</v>
      </c>
      <c r="C16" s="56" t="s">
        <v>13</v>
      </c>
      <c r="D16" s="56" t="s">
        <v>1885</v>
      </c>
      <c r="E16" s="56">
        <v>79504</v>
      </c>
      <c r="F16" s="56" t="s">
        <v>3237</v>
      </c>
      <c r="G16" s="56" t="s">
        <v>2695</v>
      </c>
      <c r="H16" s="56" t="s">
        <v>2696</v>
      </c>
      <c r="I16" s="4">
        <v>82</v>
      </c>
      <c r="J16" s="22">
        <f>IFERROR(VLOOKUP(A16,'GS by School'!A:D,3,0),0)</f>
        <v>2</v>
      </c>
      <c r="K16" s="4">
        <f t="shared" si="0"/>
        <v>80</v>
      </c>
      <c r="L16" s="8">
        <f>IFERROR(I16/#REF!,0)</f>
        <v>0</v>
      </c>
    </row>
    <row r="17" spans="1:12" ht="25.5" customHeight="1" x14ac:dyDescent="0.25">
      <c r="A17" s="7" t="s">
        <v>965</v>
      </c>
      <c r="B17" s="4" t="s">
        <v>2324</v>
      </c>
      <c r="C17" s="56" t="s">
        <v>13</v>
      </c>
      <c r="D17" s="56" t="s">
        <v>1805</v>
      </c>
      <c r="E17" s="56">
        <v>79606</v>
      </c>
      <c r="F17" s="56" t="s">
        <v>3236</v>
      </c>
      <c r="G17" s="56" t="s">
        <v>2698</v>
      </c>
      <c r="H17" s="56" t="s">
        <v>2696</v>
      </c>
      <c r="I17" s="4">
        <v>296</v>
      </c>
      <c r="J17" s="22">
        <f>IFERROR(VLOOKUP(A17,'GS by School'!A:D,3,0),0)</f>
        <v>2</v>
      </c>
      <c r="K17" s="4">
        <f t="shared" si="0"/>
        <v>294</v>
      </c>
      <c r="L17" s="8">
        <f>IFERROR(I17/#REF!,0)</f>
        <v>0</v>
      </c>
    </row>
    <row r="18" spans="1:12" ht="25.5" customHeight="1" x14ac:dyDescent="0.25">
      <c r="A18" s="7" t="s">
        <v>726</v>
      </c>
      <c r="B18" s="4" t="s">
        <v>727</v>
      </c>
      <c r="C18" s="56" t="s">
        <v>13</v>
      </c>
      <c r="D18" s="56" t="s">
        <v>1805</v>
      </c>
      <c r="E18" s="56">
        <v>79605</v>
      </c>
      <c r="F18" s="56" t="s">
        <v>3236</v>
      </c>
      <c r="G18" s="56" t="s">
        <v>2695</v>
      </c>
      <c r="H18" s="56" t="s">
        <v>2696</v>
      </c>
      <c r="I18" s="4">
        <v>248</v>
      </c>
      <c r="J18" s="22">
        <f>IFERROR(VLOOKUP(A18,'GS by School'!A:D,3,0),0)</f>
        <v>2</v>
      </c>
      <c r="K18" s="4">
        <f t="shared" si="0"/>
        <v>246</v>
      </c>
      <c r="L18" s="8">
        <f>IFERROR(I18/#REF!,0)</f>
        <v>0</v>
      </c>
    </row>
    <row r="19" spans="1:12" ht="25.5" customHeight="1" x14ac:dyDescent="0.25">
      <c r="A19" s="7" t="s">
        <v>1392</v>
      </c>
      <c r="B19" s="4" t="s">
        <v>1393</v>
      </c>
      <c r="C19" s="56" t="s">
        <v>13</v>
      </c>
      <c r="D19" s="56" t="s">
        <v>1805</v>
      </c>
      <c r="E19" s="56">
        <v>79602</v>
      </c>
      <c r="F19" s="56" t="s">
        <v>3236</v>
      </c>
      <c r="G19" s="56" t="s">
        <v>2695</v>
      </c>
      <c r="H19" s="56" t="s">
        <v>2696</v>
      </c>
      <c r="I19" s="4">
        <v>229</v>
      </c>
      <c r="J19" s="22">
        <f>IFERROR(VLOOKUP(A19,'GS by School'!A:D,3,0),0)</f>
        <v>2</v>
      </c>
      <c r="K19" s="4">
        <f t="shared" si="0"/>
        <v>227</v>
      </c>
      <c r="L19" s="8">
        <f>IFERROR(I19/#REF!,0)</f>
        <v>0</v>
      </c>
    </row>
    <row r="20" spans="1:12" ht="25.5" customHeight="1" x14ac:dyDescent="0.25">
      <c r="A20" s="7" t="s">
        <v>492</v>
      </c>
      <c r="B20" s="4" t="s">
        <v>493</v>
      </c>
      <c r="C20" s="56" t="s">
        <v>13</v>
      </c>
      <c r="D20" s="56" t="s">
        <v>3238</v>
      </c>
      <c r="E20" s="56">
        <v>79508</v>
      </c>
      <c r="F20" s="56" t="s">
        <v>3239</v>
      </c>
      <c r="G20" s="56" t="s">
        <v>2695</v>
      </c>
      <c r="H20" s="56" t="s">
        <v>2696</v>
      </c>
      <c r="I20" s="4">
        <v>179</v>
      </c>
      <c r="J20" s="22">
        <f>IFERROR(VLOOKUP(A20,'GS by School'!A:D,3,0),0)</f>
        <v>2</v>
      </c>
      <c r="K20" s="4">
        <f t="shared" si="0"/>
        <v>177</v>
      </c>
      <c r="L20" s="8">
        <f>IFERROR(I20/#REF!,0)</f>
        <v>0</v>
      </c>
    </row>
    <row r="21" spans="1:12" ht="25.5" customHeight="1" x14ac:dyDescent="0.25">
      <c r="A21" s="7" t="s">
        <v>381</v>
      </c>
      <c r="B21" s="4" t="s">
        <v>382</v>
      </c>
      <c r="C21" s="56" t="s">
        <v>13</v>
      </c>
      <c r="D21" s="56" t="s">
        <v>1886</v>
      </c>
      <c r="E21" s="56">
        <v>76437</v>
      </c>
      <c r="F21" s="56" t="s">
        <v>3240</v>
      </c>
      <c r="G21" s="56" t="s">
        <v>2695</v>
      </c>
      <c r="H21" s="56" t="s">
        <v>2696</v>
      </c>
      <c r="I21" s="4">
        <v>202</v>
      </c>
      <c r="J21" s="22">
        <f>IFERROR(VLOOKUP(A21,'GS by School'!A:D,3,0),0)</f>
        <v>2</v>
      </c>
      <c r="K21" s="4">
        <f t="shared" si="0"/>
        <v>200</v>
      </c>
      <c r="L21" s="8">
        <f>IFERROR(I21/#REF!,0)</f>
        <v>0</v>
      </c>
    </row>
    <row r="22" spans="1:12" ht="25.5" customHeight="1" x14ac:dyDescent="0.25">
      <c r="A22" s="7" t="s">
        <v>1525</v>
      </c>
      <c r="B22" s="4" t="s">
        <v>2110</v>
      </c>
      <c r="C22" s="56" t="s">
        <v>13</v>
      </c>
      <c r="D22" s="56" t="s">
        <v>1887</v>
      </c>
      <c r="E22" s="56">
        <v>79510</v>
      </c>
      <c r="F22" s="56" t="s">
        <v>3241</v>
      </c>
      <c r="G22" s="56" t="s">
        <v>2695</v>
      </c>
      <c r="H22" s="56" t="s">
        <v>2767</v>
      </c>
      <c r="I22" s="4">
        <v>196</v>
      </c>
      <c r="J22" s="22">
        <f>IFERROR(VLOOKUP(A22,'GS by School'!A:D,3,0),0)</f>
        <v>1</v>
      </c>
      <c r="K22" s="4">
        <f t="shared" si="0"/>
        <v>195</v>
      </c>
      <c r="L22" s="8">
        <f>IFERROR(I22/#REF!,0)</f>
        <v>0</v>
      </c>
    </row>
    <row r="23" spans="1:12" ht="25.5" customHeight="1" x14ac:dyDescent="0.25">
      <c r="A23" s="38" t="s">
        <v>2530</v>
      </c>
      <c r="B23" s="58" t="s">
        <v>2531</v>
      </c>
      <c r="C23" s="55" t="s">
        <v>13</v>
      </c>
      <c r="D23" s="48" t="s">
        <v>1887</v>
      </c>
      <c r="E23" s="48">
        <v>79510</v>
      </c>
      <c r="F23" s="48" t="s">
        <v>3241</v>
      </c>
      <c r="G23" s="48" t="s">
        <v>2768</v>
      </c>
      <c r="H23" s="48" t="s">
        <v>2696</v>
      </c>
      <c r="I23" s="4">
        <v>135</v>
      </c>
      <c r="J23" s="22">
        <f>IFERROR(VLOOKUP(A23,'GS by School'!A:D,3,0),0)</f>
        <v>1</v>
      </c>
      <c r="K23" s="4">
        <f t="shared" si="0"/>
        <v>134</v>
      </c>
      <c r="L23" s="8">
        <f>IFERROR(I23/#REF!,0)</f>
        <v>0</v>
      </c>
    </row>
    <row r="24" spans="1:12" ht="25.5" customHeight="1" x14ac:dyDescent="0.25">
      <c r="A24" s="38" t="s">
        <v>1888</v>
      </c>
      <c r="B24" s="58" t="s">
        <v>1889</v>
      </c>
      <c r="C24" s="55" t="s">
        <v>13</v>
      </c>
      <c r="D24" s="48" t="s">
        <v>1805</v>
      </c>
      <c r="E24" s="48">
        <v>79605</v>
      </c>
      <c r="F24" s="48" t="s">
        <v>3236</v>
      </c>
      <c r="G24" s="48" t="s">
        <v>2695</v>
      </c>
      <c r="H24" s="48" t="s">
        <v>2695</v>
      </c>
      <c r="I24" s="4">
        <v>59</v>
      </c>
      <c r="J24" s="22">
        <f>IFERROR(VLOOKUP(A24,'GS by School'!A:D,3,0),0)</f>
        <v>0</v>
      </c>
      <c r="K24" s="4">
        <f t="shared" si="0"/>
        <v>59</v>
      </c>
      <c r="L24" s="8">
        <f>IFERROR(I24/#REF!,0)</f>
        <v>0</v>
      </c>
    </row>
    <row r="25" spans="1:12" ht="31.5" customHeight="1" x14ac:dyDescent="0.25">
      <c r="A25" s="4" t="s">
        <v>1476</v>
      </c>
      <c r="B25" s="4" t="s">
        <v>3242</v>
      </c>
      <c r="C25" s="56" t="s">
        <v>13</v>
      </c>
      <c r="D25" s="56" t="s">
        <v>1890</v>
      </c>
      <c r="E25" s="56">
        <v>76443</v>
      </c>
      <c r="F25" s="56" t="s">
        <v>3243</v>
      </c>
      <c r="G25" s="56" t="s">
        <v>2695</v>
      </c>
      <c r="H25" s="56" t="s">
        <v>2711</v>
      </c>
      <c r="I25" s="4">
        <v>97</v>
      </c>
      <c r="J25" s="22">
        <f>IFERROR(VLOOKUP(A25,'GS by School'!A:D,3,0),0)</f>
        <v>0</v>
      </c>
      <c r="K25" s="4">
        <f t="shared" si="0"/>
        <v>97</v>
      </c>
      <c r="L25" s="8">
        <f>IFERROR(I25/#REF!,0)</f>
        <v>0</v>
      </c>
    </row>
    <row r="26" spans="1:12" ht="25.5" customHeight="1" x14ac:dyDescent="0.25">
      <c r="A26" s="4" t="s">
        <v>268</v>
      </c>
      <c r="B26" s="4" t="s">
        <v>269</v>
      </c>
      <c r="C26" s="56" t="s">
        <v>13</v>
      </c>
      <c r="D26" s="56" t="s">
        <v>1805</v>
      </c>
      <c r="E26" s="56">
        <v>79607</v>
      </c>
      <c r="F26" s="56" t="s">
        <v>3236</v>
      </c>
      <c r="G26" s="56" t="s">
        <v>2695</v>
      </c>
      <c r="H26" s="56" t="s">
        <v>2696</v>
      </c>
      <c r="I26" s="4">
        <v>296</v>
      </c>
      <c r="J26" s="22">
        <f>IFERROR(VLOOKUP(A26,'GS by School'!A:D,3,0),0)</f>
        <v>6</v>
      </c>
      <c r="K26" s="4">
        <f t="shared" si="0"/>
        <v>290</v>
      </c>
      <c r="L26" s="8">
        <f>IFERROR(I26/#REF!,0)</f>
        <v>0</v>
      </c>
    </row>
    <row r="27" spans="1:12" ht="25.5" customHeight="1" x14ac:dyDescent="0.25">
      <c r="A27" s="4" t="s">
        <v>1021</v>
      </c>
      <c r="B27" s="4" t="s">
        <v>3244</v>
      </c>
      <c r="C27" s="56" t="s">
        <v>13</v>
      </c>
      <c r="D27" s="56" t="s">
        <v>1887</v>
      </c>
      <c r="E27" s="56">
        <v>79510</v>
      </c>
      <c r="F27" s="56" t="s">
        <v>3245</v>
      </c>
      <c r="G27" s="56" t="s">
        <v>2695</v>
      </c>
      <c r="H27" s="56" t="s">
        <v>2696</v>
      </c>
      <c r="I27" s="4">
        <v>138</v>
      </c>
      <c r="J27" s="22">
        <f>IFERROR(VLOOKUP(A27,'GS by School'!A:D,3,0),0)</f>
        <v>0</v>
      </c>
      <c r="K27" s="4">
        <f t="shared" si="0"/>
        <v>138</v>
      </c>
      <c r="L27" s="8">
        <f>IFERROR(I27/#REF!,0)</f>
        <v>0</v>
      </c>
    </row>
    <row r="28" spans="1:12" ht="25.5" customHeight="1" x14ac:dyDescent="0.25">
      <c r="A28" s="4" t="s">
        <v>1181</v>
      </c>
      <c r="B28" s="4" t="s">
        <v>1182</v>
      </c>
      <c r="C28" s="56" t="s">
        <v>13</v>
      </c>
      <c r="D28" s="56" t="s">
        <v>3246</v>
      </c>
      <c r="E28" s="56">
        <v>79530</v>
      </c>
      <c r="F28" s="56" t="s">
        <v>3239</v>
      </c>
      <c r="G28" s="56" t="s">
        <v>2695</v>
      </c>
      <c r="H28" s="56" t="s">
        <v>2696</v>
      </c>
      <c r="I28" s="4">
        <v>187</v>
      </c>
      <c r="J28" s="22">
        <f>IFERROR(VLOOKUP(A28,'GS by School'!A:D,3,0),0)</f>
        <v>2</v>
      </c>
      <c r="K28" s="4">
        <f t="shared" si="0"/>
        <v>185</v>
      </c>
      <c r="L28" s="8">
        <f>IFERROR(I28/#REF!,0)</f>
        <v>0</v>
      </c>
    </row>
    <row r="29" spans="1:12" ht="25.5" customHeight="1" x14ac:dyDescent="0.25">
      <c r="A29" s="4" t="s">
        <v>2456</v>
      </c>
      <c r="B29" s="4" t="s">
        <v>2457</v>
      </c>
      <c r="C29" s="56" t="s">
        <v>13</v>
      </c>
      <c r="D29" s="56" t="s">
        <v>1805</v>
      </c>
      <c r="E29" s="56">
        <v>79603</v>
      </c>
      <c r="F29" s="56" t="s">
        <v>3236</v>
      </c>
      <c r="G29" s="56" t="s">
        <v>2695</v>
      </c>
      <c r="H29" s="56" t="s">
        <v>2695</v>
      </c>
      <c r="I29" s="4">
        <v>389</v>
      </c>
      <c r="J29" s="22">
        <f>IFERROR(VLOOKUP(A29,'GS by School'!A:D,3,0),0)</f>
        <v>1</v>
      </c>
      <c r="K29" s="4">
        <f t="shared" si="0"/>
        <v>388</v>
      </c>
      <c r="L29" s="8">
        <f>IFERROR(I29/#REF!,0)</f>
        <v>0</v>
      </c>
    </row>
    <row r="30" spans="1:12" ht="25.5" customHeight="1" x14ac:dyDescent="0.25">
      <c r="A30" s="4" t="s">
        <v>938</v>
      </c>
      <c r="B30" s="4" t="s">
        <v>939</v>
      </c>
      <c r="C30" s="56" t="s">
        <v>13</v>
      </c>
      <c r="D30" s="56" t="s">
        <v>1805</v>
      </c>
      <c r="E30" s="56">
        <v>79603</v>
      </c>
      <c r="F30" s="56" t="s">
        <v>3236</v>
      </c>
      <c r="G30" s="56" t="s">
        <v>2695</v>
      </c>
      <c r="H30" s="56" t="s">
        <v>2696</v>
      </c>
      <c r="I30" s="4">
        <v>189</v>
      </c>
      <c r="J30" s="22">
        <f>IFERROR(VLOOKUP(A30,'GS by School'!A:D,3,0),0)</f>
        <v>5</v>
      </c>
      <c r="K30" s="4">
        <f t="shared" si="0"/>
        <v>184</v>
      </c>
      <c r="L30" s="8">
        <f>IFERROR(I30/#REF!,0)</f>
        <v>0</v>
      </c>
    </row>
    <row r="31" spans="1:12" ht="33" customHeight="1" x14ac:dyDescent="0.25">
      <c r="A31" s="4" t="s">
        <v>883</v>
      </c>
      <c r="B31" s="4" t="s">
        <v>2283</v>
      </c>
      <c r="C31" s="56" t="s">
        <v>13</v>
      </c>
      <c r="D31" s="56" t="s">
        <v>3247</v>
      </c>
      <c r="E31" s="56">
        <v>76454</v>
      </c>
      <c r="F31" s="56" t="s">
        <v>3248</v>
      </c>
      <c r="G31" s="56" t="s">
        <v>2695</v>
      </c>
      <c r="H31" s="56" t="s">
        <v>2696</v>
      </c>
      <c r="I31" s="4">
        <v>53</v>
      </c>
      <c r="J31" s="22">
        <f>IFERROR(VLOOKUP(A31,'GS by School'!A:D,3,0),0)</f>
        <v>0</v>
      </c>
      <c r="K31" s="4">
        <f t="shared" si="0"/>
        <v>53</v>
      </c>
      <c r="L31" s="8">
        <f>IFERROR(I31/#REF!,0)</f>
        <v>0</v>
      </c>
    </row>
    <row r="32" spans="1:12" ht="25.5" customHeight="1" x14ac:dyDescent="0.25">
      <c r="A32" s="4" t="s">
        <v>562</v>
      </c>
      <c r="B32" s="4" t="s">
        <v>2274</v>
      </c>
      <c r="C32" s="56" t="s">
        <v>13</v>
      </c>
      <c r="D32" s="56" t="s">
        <v>1893</v>
      </c>
      <c r="E32" s="56">
        <v>79536</v>
      </c>
      <c r="F32" s="56" t="s">
        <v>3249</v>
      </c>
      <c r="G32" s="56" t="s">
        <v>2695</v>
      </c>
      <c r="H32" s="56" t="s">
        <v>2696</v>
      </c>
      <c r="I32" s="4">
        <v>289</v>
      </c>
      <c r="J32" s="22">
        <f>IFERROR(VLOOKUP(A32,'GS by School'!A:D,3,0),0)</f>
        <v>4</v>
      </c>
      <c r="K32" s="4">
        <f t="shared" si="0"/>
        <v>285</v>
      </c>
      <c r="L32" s="8">
        <f>IFERROR(I32/#REF!,0)</f>
        <v>0</v>
      </c>
    </row>
    <row r="33" spans="1:12" ht="25.5" customHeight="1" x14ac:dyDescent="0.25">
      <c r="A33" s="4" t="s">
        <v>3250</v>
      </c>
      <c r="B33" s="4" t="s">
        <v>3251</v>
      </c>
      <c r="C33" s="56" t="s">
        <v>13</v>
      </c>
      <c r="D33" s="56" t="s">
        <v>1805</v>
      </c>
      <c r="E33" s="56">
        <v>79601</v>
      </c>
      <c r="F33" s="56" t="s">
        <v>3252</v>
      </c>
      <c r="G33" s="56" t="s">
        <v>2709</v>
      </c>
      <c r="H33" s="56" t="s">
        <v>2710</v>
      </c>
      <c r="I33" s="4">
        <v>8</v>
      </c>
      <c r="J33" s="22">
        <f>IFERROR(VLOOKUP(A33,'GS by School'!A:D,3,0),0)</f>
        <v>0</v>
      </c>
      <c r="K33" s="4">
        <f t="shared" si="0"/>
        <v>8</v>
      </c>
      <c r="L33" s="8">
        <f>IFERROR(I33/#REF!,0)</f>
        <v>0</v>
      </c>
    </row>
    <row r="34" spans="1:12" ht="25.5" customHeight="1" x14ac:dyDescent="0.25">
      <c r="A34" s="4" t="s">
        <v>231</v>
      </c>
      <c r="B34" s="4" t="s">
        <v>3253</v>
      </c>
      <c r="C34" s="56" t="s">
        <v>13</v>
      </c>
      <c r="D34" s="56" t="s">
        <v>1895</v>
      </c>
      <c r="E34" s="56">
        <v>76430</v>
      </c>
      <c r="F34" s="56" t="s">
        <v>3254</v>
      </c>
      <c r="G34" s="56" t="s">
        <v>2695</v>
      </c>
      <c r="H34" s="56" t="s">
        <v>2711</v>
      </c>
      <c r="I34" s="4">
        <v>125</v>
      </c>
      <c r="J34" s="22">
        <f>IFERROR(VLOOKUP(A34,'GS by School'!A:D,3,0),0)</f>
        <v>0</v>
      </c>
      <c r="K34" s="4">
        <f t="shared" si="0"/>
        <v>125</v>
      </c>
      <c r="L34" s="8">
        <f>IFERROR(I34/#REF!,0)</f>
        <v>0</v>
      </c>
    </row>
    <row r="35" spans="1:12" ht="25.5" customHeight="1" x14ac:dyDescent="0.25">
      <c r="A35" s="4" t="s">
        <v>1566</v>
      </c>
      <c r="B35" s="4" t="s">
        <v>3255</v>
      </c>
      <c r="C35" s="56" t="s">
        <v>13</v>
      </c>
      <c r="D35" s="56" t="s">
        <v>1805</v>
      </c>
      <c r="E35" s="56">
        <v>79603</v>
      </c>
      <c r="F35" s="56" t="s">
        <v>3236</v>
      </c>
      <c r="G35" s="56" t="s">
        <v>2698</v>
      </c>
      <c r="H35" s="56" t="s">
        <v>2696</v>
      </c>
      <c r="I35" s="4">
        <v>251</v>
      </c>
      <c r="J35" s="22">
        <f>IFERROR(VLOOKUP(A35,'GS by School'!A:D,3,0),0)</f>
        <v>0</v>
      </c>
      <c r="K35" s="4">
        <f t="shared" si="0"/>
        <v>251</v>
      </c>
      <c r="L35" s="8">
        <f>IFERROR(I35/#REF!,0)</f>
        <v>0</v>
      </c>
    </row>
    <row r="36" spans="1:12" ht="25.5" customHeight="1" x14ac:dyDescent="0.25">
      <c r="A36" s="4" t="s">
        <v>211</v>
      </c>
      <c r="B36" s="4" t="s">
        <v>2080</v>
      </c>
      <c r="C36" s="56" t="s">
        <v>13</v>
      </c>
      <c r="D36" s="56" t="s">
        <v>1805</v>
      </c>
      <c r="E36" s="56">
        <v>79603</v>
      </c>
      <c r="F36" s="56" t="s">
        <v>3236</v>
      </c>
      <c r="G36" s="56" t="s">
        <v>2698</v>
      </c>
      <c r="H36" s="56" t="s">
        <v>2696</v>
      </c>
      <c r="I36" s="4">
        <v>337</v>
      </c>
      <c r="J36" s="22">
        <f>IFERROR(VLOOKUP(A36,'GS by School'!A:D,3,0),0)</f>
        <v>2</v>
      </c>
      <c r="K36" s="4">
        <f t="shared" si="0"/>
        <v>335</v>
      </c>
      <c r="L36" s="8">
        <f>IFERROR(I36/#REF!,0)</f>
        <v>0</v>
      </c>
    </row>
    <row r="37" spans="1:12" ht="25.5" customHeight="1" x14ac:dyDescent="0.25">
      <c r="A37" s="4" t="s">
        <v>1662</v>
      </c>
      <c r="B37" s="4" t="s">
        <v>1663</v>
      </c>
      <c r="C37" s="56" t="s">
        <v>13</v>
      </c>
      <c r="D37" s="56" t="s">
        <v>1896</v>
      </c>
      <c r="E37" s="56">
        <v>76470</v>
      </c>
      <c r="F37" s="56" t="s">
        <v>3256</v>
      </c>
      <c r="G37" s="56" t="s">
        <v>2695</v>
      </c>
      <c r="H37" s="56" t="s">
        <v>2696</v>
      </c>
      <c r="I37" s="4">
        <v>64</v>
      </c>
      <c r="J37" s="22">
        <f>IFERROR(VLOOKUP(A37,'GS by School'!A:D,3,0),0)</f>
        <v>3</v>
      </c>
      <c r="K37" s="4">
        <f t="shared" si="0"/>
        <v>61</v>
      </c>
      <c r="L37" s="8">
        <f>IFERROR(I37/#REF!,0)</f>
        <v>0</v>
      </c>
    </row>
    <row r="38" spans="1:12" ht="25.5" customHeight="1" x14ac:dyDescent="0.25">
      <c r="A38" s="4" t="s">
        <v>711</v>
      </c>
      <c r="B38" s="4" t="s">
        <v>3257</v>
      </c>
      <c r="C38" s="56" t="s">
        <v>13</v>
      </c>
      <c r="D38" s="56" t="s">
        <v>1897</v>
      </c>
      <c r="E38" s="56">
        <v>76471</v>
      </c>
      <c r="F38" s="56" t="s">
        <v>3258</v>
      </c>
      <c r="G38" s="56" t="s">
        <v>2695</v>
      </c>
      <c r="H38" s="56" t="s">
        <v>2696</v>
      </c>
      <c r="I38" s="4">
        <v>52</v>
      </c>
      <c r="J38" s="22">
        <f>IFERROR(VLOOKUP(A38,'GS by School'!A:D,3,0),0)</f>
        <v>0</v>
      </c>
      <c r="K38" s="4">
        <f t="shared" si="0"/>
        <v>52</v>
      </c>
      <c r="L38" s="8">
        <f>IFERROR(I38/#REF!,0)</f>
        <v>0</v>
      </c>
    </row>
    <row r="39" spans="1:12" ht="25.5" customHeight="1" x14ac:dyDescent="0.25">
      <c r="A39" s="4" t="s">
        <v>924</v>
      </c>
      <c r="B39" s="4" t="s">
        <v>925</v>
      </c>
      <c r="C39" s="56" t="s">
        <v>13</v>
      </c>
      <c r="D39" s="56" t="s">
        <v>1898</v>
      </c>
      <c r="E39" s="56">
        <v>76448</v>
      </c>
      <c r="F39" s="56" t="s">
        <v>3259</v>
      </c>
      <c r="G39" s="56" t="s">
        <v>2695</v>
      </c>
      <c r="H39" s="56" t="s">
        <v>2696</v>
      </c>
      <c r="I39" s="4">
        <v>238</v>
      </c>
      <c r="J39" s="22">
        <f>IFERROR(VLOOKUP(A39,'GS by School'!A:D,3,0),0)</f>
        <v>6</v>
      </c>
      <c r="K39" s="4">
        <f t="shared" si="0"/>
        <v>232</v>
      </c>
      <c r="L39" s="8">
        <f>IFERROR(I39/#REF!,0)</f>
        <v>0</v>
      </c>
    </row>
    <row r="40" spans="1:12" ht="25.5" customHeight="1" x14ac:dyDescent="0.25">
      <c r="A40" s="4" t="s">
        <v>1242</v>
      </c>
      <c r="B40" s="4" t="s">
        <v>2078</v>
      </c>
      <c r="C40" s="56" t="s">
        <v>13</v>
      </c>
      <c r="D40" s="56" t="s">
        <v>1805</v>
      </c>
      <c r="E40" s="56">
        <v>79603</v>
      </c>
      <c r="F40" s="56" t="s">
        <v>3236</v>
      </c>
      <c r="G40" s="56" t="s">
        <v>2695</v>
      </c>
      <c r="H40" s="56" t="s">
        <v>2696</v>
      </c>
      <c r="I40" s="4">
        <v>207</v>
      </c>
      <c r="J40" s="22">
        <f>IFERROR(VLOOKUP(A40,'GS by School'!A:D,3,0),0)</f>
        <v>3</v>
      </c>
      <c r="K40" s="4">
        <f t="shared" si="0"/>
        <v>204</v>
      </c>
      <c r="L40" s="8">
        <f>IFERROR(I40/#REF!,0)</f>
        <v>0</v>
      </c>
    </row>
    <row r="41" spans="1:12" ht="25.5" customHeight="1" x14ac:dyDescent="0.25">
      <c r="A41" s="4" t="s">
        <v>1722</v>
      </c>
      <c r="B41" s="4" t="s">
        <v>1720</v>
      </c>
      <c r="C41" s="56" t="s">
        <v>13</v>
      </c>
      <c r="D41" s="56" t="s">
        <v>1805</v>
      </c>
      <c r="E41" s="56">
        <v>79601</v>
      </c>
      <c r="F41" s="56" t="s">
        <v>3236</v>
      </c>
      <c r="G41" s="56" t="s">
        <v>2695</v>
      </c>
      <c r="H41" s="56" t="s">
        <v>2696</v>
      </c>
      <c r="I41" s="4">
        <v>317</v>
      </c>
      <c r="J41" s="22">
        <f>IFERROR(VLOOKUP(A41,'GS by School'!A:D,3,0),0)</f>
        <v>9</v>
      </c>
      <c r="K41" s="4">
        <f t="shared" si="0"/>
        <v>308</v>
      </c>
      <c r="L41" s="8">
        <f>IFERROR(I41/#REF!,0)</f>
        <v>0</v>
      </c>
    </row>
    <row r="42" spans="1:12" ht="25.5" customHeight="1" x14ac:dyDescent="0.25">
      <c r="A42" s="4" t="s">
        <v>1599</v>
      </c>
      <c r="B42" s="4" t="s">
        <v>1600</v>
      </c>
      <c r="C42" s="56" t="s">
        <v>13</v>
      </c>
      <c r="D42" s="56" t="s">
        <v>1805</v>
      </c>
      <c r="E42" s="56">
        <v>79603</v>
      </c>
      <c r="F42" s="56" t="s">
        <v>2753</v>
      </c>
      <c r="G42" s="56" t="s">
        <v>2698</v>
      </c>
      <c r="H42" s="56" t="s">
        <v>2710</v>
      </c>
      <c r="I42" s="4">
        <v>367</v>
      </c>
      <c r="J42" s="22">
        <f>IFERROR(VLOOKUP(A42,'GS by School'!A:D,3,0),0)</f>
        <v>4</v>
      </c>
      <c r="K42" s="4">
        <f t="shared" si="0"/>
        <v>363</v>
      </c>
      <c r="L42" s="8">
        <f>IFERROR(I42/#REF!,0)</f>
        <v>0</v>
      </c>
    </row>
    <row r="43" spans="1:12" ht="25.5" customHeight="1" x14ac:dyDescent="0.25">
      <c r="A43" s="4" t="s">
        <v>356</v>
      </c>
      <c r="B43" s="4" t="s">
        <v>2367</v>
      </c>
      <c r="C43" s="56" t="s">
        <v>13</v>
      </c>
      <c r="D43" s="56" t="s">
        <v>1805</v>
      </c>
      <c r="E43" s="56">
        <v>79602</v>
      </c>
      <c r="F43" s="56" t="s">
        <v>3236</v>
      </c>
      <c r="G43" s="56" t="s">
        <v>2695</v>
      </c>
      <c r="H43" s="56" t="s">
        <v>2696</v>
      </c>
      <c r="I43" s="4">
        <v>209</v>
      </c>
      <c r="J43" s="22">
        <f>IFERROR(VLOOKUP(A43,'GS by School'!A:D,3,0),0)</f>
        <v>1</v>
      </c>
      <c r="K43" s="4">
        <f t="shared" si="0"/>
        <v>208</v>
      </c>
      <c r="L43" s="8">
        <f>IFERROR(I43/#REF!,0)</f>
        <v>0</v>
      </c>
    </row>
    <row r="44" spans="1:12" ht="25.5" customHeight="1" x14ac:dyDescent="0.25">
      <c r="A44" s="4" t="s">
        <v>1899</v>
      </c>
      <c r="B44" s="4" t="s">
        <v>1900</v>
      </c>
      <c r="C44" s="56" t="s">
        <v>13</v>
      </c>
      <c r="D44" s="56" t="s">
        <v>1901</v>
      </c>
      <c r="E44" s="56">
        <v>79561</v>
      </c>
      <c r="F44" s="56" t="s">
        <v>3260</v>
      </c>
      <c r="G44" s="56" t="s">
        <v>2695</v>
      </c>
      <c r="H44" s="56" t="s">
        <v>2710</v>
      </c>
      <c r="I44" s="4">
        <v>55</v>
      </c>
      <c r="J44" s="22">
        <f>IFERROR(VLOOKUP(A44,'GS by School'!A:D,3,0),0)</f>
        <v>0</v>
      </c>
      <c r="K44" s="4">
        <f t="shared" si="0"/>
        <v>55</v>
      </c>
      <c r="L44" s="8">
        <f>IFERROR(I44/#REF!,0)</f>
        <v>0</v>
      </c>
    </row>
    <row r="45" spans="1:12" ht="25.5" customHeight="1" x14ac:dyDescent="0.25">
      <c r="A45" s="4" t="s">
        <v>313</v>
      </c>
      <c r="B45" s="4" t="s">
        <v>314</v>
      </c>
      <c r="C45" s="56" t="s">
        <v>13</v>
      </c>
      <c r="D45" s="56" t="s">
        <v>1805</v>
      </c>
      <c r="E45" s="56">
        <v>79606</v>
      </c>
      <c r="F45" s="56" t="s">
        <v>3236</v>
      </c>
      <c r="G45" s="56" t="s">
        <v>2698</v>
      </c>
      <c r="H45" s="56" t="s">
        <v>2696</v>
      </c>
      <c r="I45" s="4">
        <v>268</v>
      </c>
      <c r="J45" s="22">
        <f>IFERROR(VLOOKUP(A45,'GS by School'!A:D,3,0),0)</f>
        <v>9</v>
      </c>
      <c r="K45" s="4">
        <f t="shared" si="0"/>
        <v>259</v>
      </c>
      <c r="L45" s="8">
        <f>IFERROR(I45/#REF!,0)</f>
        <v>0</v>
      </c>
    </row>
    <row r="46" spans="1:12" ht="25.5" customHeight="1" x14ac:dyDescent="0.25">
      <c r="A46" s="4" t="s">
        <v>1608</v>
      </c>
      <c r="B46" s="4" t="s">
        <v>1609</v>
      </c>
      <c r="C46" s="56" t="s">
        <v>13</v>
      </c>
      <c r="D46" s="56" t="s">
        <v>1805</v>
      </c>
      <c r="E46" s="56">
        <v>79602</v>
      </c>
      <c r="F46" s="56" t="s">
        <v>3261</v>
      </c>
      <c r="G46" s="56" t="s">
        <v>2698</v>
      </c>
      <c r="H46" s="56" t="s">
        <v>2768</v>
      </c>
      <c r="I46" s="4">
        <v>362</v>
      </c>
      <c r="J46" s="22">
        <f>IFERROR(VLOOKUP(A46,'GS by School'!A:D,3,0),0)</f>
        <v>7</v>
      </c>
      <c r="K46" s="4">
        <f t="shared" si="0"/>
        <v>355</v>
      </c>
      <c r="L46" s="8">
        <f>IFERROR(I46/#REF!,0)</f>
        <v>0</v>
      </c>
    </row>
    <row r="47" spans="1:12" ht="25.5" customHeight="1" x14ac:dyDescent="0.25">
      <c r="A47" s="4" t="s">
        <v>3262</v>
      </c>
      <c r="B47" s="4" t="s">
        <v>3263</v>
      </c>
      <c r="C47" s="56" t="s">
        <v>13</v>
      </c>
      <c r="D47" s="56" t="s">
        <v>1805</v>
      </c>
      <c r="E47" s="56">
        <v>79606</v>
      </c>
      <c r="F47" s="56" t="s">
        <v>3261</v>
      </c>
      <c r="G47" s="56" t="s">
        <v>2695</v>
      </c>
      <c r="H47" s="56" t="s">
        <v>2698</v>
      </c>
      <c r="I47" s="4">
        <v>204</v>
      </c>
      <c r="J47" s="22">
        <f>IFERROR(VLOOKUP(A47,'GS by School'!A:D,3,0),0)</f>
        <v>0</v>
      </c>
      <c r="K47" s="4">
        <f t="shared" si="0"/>
        <v>204</v>
      </c>
      <c r="L47" s="8">
        <f>IFERROR(I47/#REF!,0)</f>
        <v>0</v>
      </c>
    </row>
    <row r="48" spans="1:12" ht="25.5" customHeight="1" x14ac:dyDescent="0.25">
      <c r="A48" s="4" t="s">
        <v>902</v>
      </c>
      <c r="B48" s="4" t="s">
        <v>903</v>
      </c>
      <c r="C48" s="56" t="s">
        <v>13</v>
      </c>
      <c r="D48" s="56" t="s">
        <v>1805</v>
      </c>
      <c r="E48" s="56">
        <v>79606</v>
      </c>
      <c r="F48" s="56" t="s">
        <v>3261</v>
      </c>
      <c r="G48" s="56" t="s">
        <v>2709</v>
      </c>
      <c r="H48" s="56" t="s">
        <v>2767</v>
      </c>
      <c r="I48" s="4">
        <v>215</v>
      </c>
      <c r="J48" s="22">
        <f>IFERROR(VLOOKUP(A48,'GS by School'!A:D,3,0),0)</f>
        <v>3</v>
      </c>
      <c r="K48" s="4">
        <f t="shared" si="0"/>
        <v>212</v>
      </c>
      <c r="L48" s="8">
        <f>IFERROR(I48/#REF!,0)</f>
        <v>0</v>
      </c>
    </row>
    <row r="49" spans="1:12" ht="25.5" customHeight="1" x14ac:dyDescent="0.25">
      <c r="A49" s="4" t="s">
        <v>906</v>
      </c>
      <c r="B49" s="4" t="s">
        <v>907</v>
      </c>
      <c r="C49" s="56" t="s">
        <v>13</v>
      </c>
      <c r="D49" s="56" t="s">
        <v>1805</v>
      </c>
      <c r="E49" s="56">
        <v>79606</v>
      </c>
      <c r="F49" s="56" t="s">
        <v>3261</v>
      </c>
      <c r="G49" s="56" t="s">
        <v>2768</v>
      </c>
      <c r="H49" s="56" t="s">
        <v>2697</v>
      </c>
      <c r="I49" s="4">
        <v>243</v>
      </c>
      <c r="J49" s="22">
        <f>IFERROR(VLOOKUP(A49,'GS by School'!A:D,3,0),0)</f>
        <v>4</v>
      </c>
      <c r="K49" s="4">
        <f t="shared" si="0"/>
        <v>239</v>
      </c>
      <c r="L49" s="8">
        <f>IFERROR(I49/#REF!,0)</f>
        <v>0</v>
      </c>
    </row>
    <row r="50" spans="1:12" ht="46.9" customHeight="1" x14ac:dyDescent="0.25">
      <c r="E50" s="33"/>
    </row>
    <row r="51" spans="1:12" ht="46.9" customHeight="1" x14ac:dyDescent="0.25">
      <c r="D51" s="33"/>
    </row>
    <row r="52" spans="1:12" ht="46.9" customHeight="1" x14ac:dyDescent="0.25">
      <c r="D52" s="33"/>
    </row>
  </sheetData>
  <mergeCells count="8">
    <mergeCell ref="B12:H12"/>
    <mergeCell ref="B9:F9"/>
    <mergeCell ref="B1:F1"/>
    <mergeCell ref="H1:L1"/>
    <mergeCell ref="N1:P1"/>
    <mergeCell ref="N5:Q5"/>
    <mergeCell ref="H5:L5"/>
    <mergeCell ref="B5:F5"/>
  </mergeCells>
  <pageMargins left="0.2" right="0.2" top="0.5" bottom="0.25" header="0.3" footer="0.3"/>
  <pageSetup orientation="landscape" r:id="rId1"/>
  <headerFooter>
    <oddHeader>&amp;C&amp;A</oddHeader>
  </headerFooter>
  <rowBreaks count="1" manualBreakCount="1">
    <brk id="11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22CA3-95F1-47BE-8826-17B01F2700FB}">
  <dimension ref="A1:Q62"/>
  <sheetViews>
    <sheetView topLeftCell="A9" workbookViewId="0">
      <selection activeCell="B402" sqref="B402"/>
    </sheetView>
  </sheetViews>
  <sheetFormatPr defaultColWidth="9.140625" defaultRowHeight="46.9" customHeight="1" x14ac:dyDescent="0.25"/>
  <cols>
    <col min="1" max="1" width="2.7109375" style="7" customWidth="1"/>
    <col min="2" max="2" width="15.42578125" style="7" customWidth="1"/>
    <col min="3" max="3" width="5.7109375" style="7" customWidth="1"/>
    <col min="4" max="4" width="8.85546875" style="7" customWidth="1"/>
    <col min="5" max="5" width="6.85546875" style="7" customWidth="1"/>
    <col min="6" max="6" width="8" style="7" customWidth="1"/>
    <col min="7" max="7" width="8.7109375" style="7" customWidth="1"/>
    <col min="8" max="10" width="7.7109375" style="7" customWidth="1"/>
    <col min="11" max="11" width="9.28515625" style="7" customWidth="1"/>
    <col min="12" max="12" width="8.85546875" style="7" customWidth="1"/>
    <col min="13" max="13" width="8.5703125" style="7" customWidth="1"/>
    <col min="14" max="14" width="8.28515625" style="7" customWidth="1"/>
    <col min="15" max="16384" width="9.140625" style="7"/>
  </cols>
  <sheetData>
    <row r="1" spans="1:17" ht="23.45" customHeight="1" x14ac:dyDescent="0.3">
      <c r="B1" s="94" t="s">
        <v>2064</v>
      </c>
      <c r="C1" s="95"/>
      <c r="D1" s="95"/>
      <c r="E1" s="95"/>
      <c r="F1" s="95"/>
      <c r="H1" s="94" t="s">
        <v>23</v>
      </c>
      <c r="I1" s="95"/>
      <c r="J1" s="95"/>
      <c r="K1" s="95"/>
      <c r="L1" s="95"/>
      <c r="N1" s="99" t="s">
        <v>1783</v>
      </c>
      <c r="O1" s="99"/>
      <c r="P1" s="99"/>
      <c r="Q1" s="7" t="s">
        <v>35</v>
      </c>
    </row>
    <row r="2" spans="1:17" ht="59.25" customHeight="1" x14ac:dyDescent="0.25">
      <c r="B2" s="2" t="str">
        <f>Summary!Y1</f>
        <v>2025 Members as of 4/18/2025</v>
      </c>
      <c r="C2" s="1" t="s">
        <v>0</v>
      </c>
      <c r="D2" s="1" t="s">
        <v>149</v>
      </c>
      <c r="E2" s="10" t="s">
        <v>27</v>
      </c>
      <c r="F2" s="81" t="s">
        <v>2061</v>
      </c>
      <c r="H2" s="2" t="str">
        <f>B2</f>
        <v>2025 Members as of 4/18/2025</v>
      </c>
      <c r="I2" s="1" t="s">
        <v>0</v>
      </c>
      <c r="J2" s="1" t="s">
        <v>149</v>
      </c>
      <c r="K2" s="10" t="s">
        <v>27</v>
      </c>
      <c r="L2" s="81" t="s">
        <v>2061</v>
      </c>
      <c r="N2" s="16" t="s">
        <v>1781</v>
      </c>
      <c r="O2" s="16" t="s">
        <v>1780</v>
      </c>
      <c r="P2" s="16" t="s">
        <v>27</v>
      </c>
      <c r="Q2" s="81" t="s">
        <v>2061</v>
      </c>
    </row>
    <row r="3" spans="1:17" ht="19.149999999999999" customHeight="1" x14ac:dyDescent="0.25">
      <c r="B3" s="4">
        <f>SUMIFS('2025 Girls'!D:D,'2025 Girls'!$A:$A,$Q$1)</f>
        <v>3</v>
      </c>
      <c r="C3" s="4">
        <f>VLOOKUP($Q$1,'2025 Girls'!A:G,6,0)</f>
        <v>4</v>
      </c>
      <c r="D3" s="4">
        <v>6</v>
      </c>
      <c r="E3" s="4">
        <f>D3-B3</f>
        <v>3</v>
      </c>
      <c r="F3" s="8">
        <f>B3/D3</f>
        <v>0.5</v>
      </c>
      <c r="H3" s="4">
        <f>SUMIFS('2025 Girls'!E:E,'2025 Girls'!$A:$A,$Q$1)</f>
        <v>4</v>
      </c>
      <c r="I3" s="4">
        <f>VLOOKUP($Q$1,'2025 Girls'!A:G,7,0)</f>
        <v>0</v>
      </c>
      <c r="J3" s="4">
        <v>0</v>
      </c>
      <c r="K3" s="4">
        <f>J3-H3</f>
        <v>-4</v>
      </c>
      <c r="L3" s="8" t="e">
        <f>H3/J3</f>
        <v>#DIV/0!</v>
      </c>
      <c r="N3" s="21">
        <f>B3+H3</f>
        <v>7</v>
      </c>
      <c r="O3" s="21">
        <f>D3+J3</f>
        <v>6</v>
      </c>
      <c r="P3" s="21">
        <f>O3-N3</f>
        <v>-1</v>
      </c>
      <c r="Q3" s="8">
        <f>N3/O3</f>
        <v>1.1666666666666667</v>
      </c>
    </row>
    <row r="4" spans="1:17" ht="9.6" customHeight="1" x14ac:dyDescent="0.25"/>
    <row r="5" spans="1:17" ht="46.9" customHeight="1" x14ac:dyDescent="0.3">
      <c r="B5" s="94" t="s">
        <v>2062</v>
      </c>
      <c r="C5" s="95"/>
      <c r="D5" s="95"/>
      <c r="E5" s="95"/>
      <c r="F5" s="95"/>
      <c r="H5" s="94" t="s">
        <v>22</v>
      </c>
      <c r="I5" s="95"/>
      <c r="J5" s="95"/>
      <c r="K5" s="95"/>
      <c r="L5" s="95"/>
      <c r="M5" s="83"/>
      <c r="N5" s="99" t="s">
        <v>1784</v>
      </c>
      <c r="O5" s="99"/>
      <c r="P5" s="99"/>
      <c r="Q5" s="99"/>
    </row>
    <row r="6" spans="1:17" ht="64.900000000000006" customHeight="1" x14ac:dyDescent="0.25">
      <c r="B6" s="14" t="str">
        <f>B2</f>
        <v>2025 Members as of 4/18/2025</v>
      </c>
      <c r="C6" s="6" t="s">
        <v>0</v>
      </c>
      <c r="D6" s="6" t="s">
        <v>151</v>
      </c>
      <c r="E6" s="10" t="s">
        <v>27</v>
      </c>
      <c r="F6" s="81" t="s">
        <v>2061</v>
      </c>
      <c r="H6" s="15" t="str">
        <f>B2</f>
        <v>2025 Members as of 4/18/2025</v>
      </c>
      <c r="I6" s="6" t="s">
        <v>20</v>
      </c>
      <c r="J6" s="6" t="s">
        <v>150</v>
      </c>
      <c r="K6" s="10" t="s">
        <v>27</v>
      </c>
      <c r="L6" s="81" t="s">
        <v>2061</v>
      </c>
      <c r="N6" s="16" t="s">
        <v>1781</v>
      </c>
      <c r="O6" s="16" t="s">
        <v>1782</v>
      </c>
      <c r="P6" s="16" t="s">
        <v>27</v>
      </c>
      <c r="Q6" s="81" t="s">
        <v>2061</v>
      </c>
    </row>
    <row r="7" spans="1:17" ht="24.6" customHeight="1" x14ac:dyDescent="0.25">
      <c r="B7" s="4">
        <f>SUMIFS('2025 Adults'!D:D,'2025 Adults'!$A:$A,$Q$1)</f>
        <v>5</v>
      </c>
      <c r="C7" s="21">
        <f>VLOOKUP($Q$1,'2025 Adults'!A:G,6,0)</f>
        <v>2</v>
      </c>
      <c r="D7" s="21">
        <v>2</v>
      </c>
      <c r="E7" s="4">
        <f>D7-B7</f>
        <v>-3</v>
      </c>
      <c r="F7" s="8">
        <f>B7/D7</f>
        <v>2.5</v>
      </c>
      <c r="H7" s="4">
        <f>SUMIFS('2025 Adults'!E:E,'2025 Adults'!$A:$A,$Q$1)</f>
        <v>7</v>
      </c>
      <c r="I7" s="21">
        <f>VLOOKUP($Q$1,'2025 Adults'!A:G,7,0)</f>
        <v>5</v>
      </c>
      <c r="J7" s="21">
        <v>16</v>
      </c>
      <c r="K7" s="4">
        <f>J7-H7</f>
        <v>9</v>
      </c>
      <c r="L7" s="8">
        <f>H7/J7</f>
        <v>0.4375</v>
      </c>
      <c r="N7" s="21">
        <f>B7+H7</f>
        <v>12</v>
      </c>
      <c r="O7" s="21">
        <f>D7+J7</f>
        <v>18</v>
      </c>
      <c r="P7" s="21">
        <f>O7-N7</f>
        <v>6</v>
      </c>
      <c r="Q7" s="8">
        <f>N7/O7</f>
        <v>0.66666666666666663</v>
      </c>
    </row>
    <row r="8" spans="1:17" ht="13.15" customHeight="1" x14ac:dyDescent="0.25"/>
    <row r="9" spans="1:17" ht="46.9" customHeight="1" x14ac:dyDescent="0.3">
      <c r="B9" s="98" t="s">
        <v>28</v>
      </c>
      <c r="C9" s="93"/>
      <c r="D9" s="93"/>
      <c r="E9" s="93"/>
      <c r="F9" s="93"/>
    </row>
    <row r="10" spans="1:17" ht="46.9" customHeight="1" x14ac:dyDescent="0.25">
      <c r="B10" s="9" t="s">
        <v>21</v>
      </c>
      <c r="C10" s="3" t="s">
        <v>29</v>
      </c>
      <c r="D10" s="10" t="s">
        <v>27</v>
      </c>
      <c r="E10" s="81" t="s">
        <v>2061</v>
      </c>
    </row>
    <row r="11" spans="1:17" ht="18" customHeight="1" x14ac:dyDescent="0.25">
      <c r="B11" s="4">
        <f>COUNTIF('2025 New Troops'!A:A,Q1)</f>
        <v>1</v>
      </c>
      <c r="C11" s="5">
        <v>2</v>
      </c>
      <c r="D11" s="24">
        <f>C11-B11</f>
        <v>1</v>
      </c>
      <c r="E11" s="8">
        <f>B11/C11</f>
        <v>0.5</v>
      </c>
    </row>
    <row r="12" spans="1:17" ht="46.9" customHeight="1" x14ac:dyDescent="0.35">
      <c r="B12" s="97" t="s">
        <v>25</v>
      </c>
      <c r="C12" s="97"/>
      <c r="D12" s="97"/>
      <c r="E12" s="97"/>
      <c r="F12" s="97"/>
      <c r="G12" s="97"/>
      <c r="H12" s="97"/>
    </row>
    <row r="13" spans="1:17" ht="46.9" customHeight="1" x14ac:dyDescent="0.25">
      <c r="A13" s="24" t="s">
        <v>152</v>
      </c>
      <c r="B13" s="49" t="s">
        <v>2</v>
      </c>
      <c r="C13" s="49" t="s">
        <v>3</v>
      </c>
      <c r="D13" s="50" t="s">
        <v>4</v>
      </c>
      <c r="E13" s="51" t="s">
        <v>5</v>
      </c>
      <c r="F13" s="51" t="s">
        <v>6</v>
      </c>
      <c r="G13" s="52" t="s">
        <v>7</v>
      </c>
      <c r="H13" s="52" t="s">
        <v>1824</v>
      </c>
      <c r="I13" s="52" t="s">
        <v>8</v>
      </c>
      <c r="J13" s="70" t="str">
        <f>Summary!Y1</f>
        <v>2025 Members as of 4/18/2025</v>
      </c>
      <c r="K13" s="53" t="s">
        <v>9</v>
      </c>
      <c r="L13" s="54" t="s">
        <v>10</v>
      </c>
    </row>
    <row r="14" spans="1:17" ht="25.5" customHeight="1" x14ac:dyDescent="0.25">
      <c r="A14" s="4" t="s">
        <v>664</v>
      </c>
      <c r="B14" s="35" t="s">
        <v>3264</v>
      </c>
      <c r="C14" s="56" t="s">
        <v>13</v>
      </c>
      <c r="D14" s="56" t="s">
        <v>1903</v>
      </c>
      <c r="E14" s="56">
        <v>79501</v>
      </c>
      <c r="F14" s="56" t="s">
        <v>3265</v>
      </c>
      <c r="G14" s="56" t="s">
        <v>2695</v>
      </c>
      <c r="H14" s="56" t="s">
        <v>2696</v>
      </c>
      <c r="I14" s="4">
        <v>174</v>
      </c>
      <c r="J14" s="22">
        <f>IFERROR(VLOOKUP(A14,'GS by School'!A:D,3,0),0)</f>
        <v>0</v>
      </c>
      <c r="K14" s="4">
        <f>I14-J14</f>
        <v>174</v>
      </c>
      <c r="L14" s="8">
        <f>IFERROR(I14/#REF!,0)</f>
        <v>0</v>
      </c>
    </row>
    <row r="15" spans="1:17" ht="25.5" customHeight="1" x14ac:dyDescent="0.25">
      <c r="A15" s="4" t="s">
        <v>818</v>
      </c>
      <c r="B15" s="35" t="s">
        <v>3266</v>
      </c>
      <c r="C15" s="56" t="s">
        <v>13</v>
      </c>
      <c r="D15" s="56" t="s">
        <v>1904</v>
      </c>
      <c r="E15" s="56">
        <v>79502</v>
      </c>
      <c r="F15" s="56" t="s">
        <v>3267</v>
      </c>
      <c r="G15" s="56" t="s">
        <v>2695</v>
      </c>
      <c r="H15" s="56" t="s">
        <v>2696</v>
      </c>
      <c r="I15" s="4">
        <v>42</v>
      </c>
      <c r="J15" s="22">
        <f>IFERROR(VLOOKUP(A15,'GS by School'!A:D,3,0),0)</f>
        <v>0</v>
      </c>
      <c r="K15" s="4">
        <f t="shared" ref="K15:K27" si="0">I15-J15</f>
        <v>42</v>
      </c>
      <c r="L15" s="8">
        <f>IFERROR(I15/#REF!,0)</f>
        <v>0</v>
      </c>
    </row>
    <row r="16" spans="1:17" ht="30" customHeight="1" x14ac:dyDescent="0.25">
      <c r="A16" s="4" t="s">
        <v>1118</v>
      </c>
      <c r="B16" s="35" t="s">
        <v>1119</v>
      </c>
      <c r="C16" s="56" t="s">
        <v>13</v>
      </c>
      <c r="D16" s="56" t="s">
        <v>3268</v>
      </c>
      <c r="E16" s="56">
        <v>79505</v>
      </c>
      <c r="F16" s="56" t="s">
        <v>3269</v>
      </c>
      <c r="G16" s="56" t="s">
        <v>2695</v>
      </c>
      <c r="H16" s="56" t="s">
        <v>2710</v>
      </c>
      <c r="I16" s="4">
        <v>63</v>
      </c>
      <c r="J16" s="22">
        <f>IFERROR(VLOOKUP(A16,'GS by School'!A:D,3,0),0)</f>
        <v>0</v>
      </c>
      <c r="K16" s="4">
        <f t="shared" si="0"/>
        <v>63</v>
      </c>
      <c r="L16" s="8">
        <f>IFERROR(I16/#REF!,0)</f>
        <v>0</v>
      </c>
    </row>
    <row r="17" spans="1:12" ht="25.5" customHeight="1" x14ac:dyDescent="0.25">
      <c r="A17" s="4" t="s">
        <v>1905</v>
      </c>
      <c r="B17" s="35" t="s">
        <v>1906</v>
      </c>
      <c r="C17" s="56" t="s">
        <v>13</v>
      </c>
      <c r="D17" s="56" t="s">
        <v>3270</v>
      </c>
      <c r="E17" s="56">
        <v>79236</v>
      </c>
      <c r="F17" s="56" t="s">
        <v>3271</v>
      </c>
      <c r="G17" s="56" t="s">
        <v>2695</v>
      </c>
      <c r="H17" s="56" t="s">
        <v>2710</v>
      </c>
      <c r="I17" s="4">
        <v>59</v>
      </c>
      <c r="J17" s="22">
        <f>IFERROR(VLOOKUP(A17,'GS by School'!A:D,3,0),0)</f>
        <v>0</v>
      </c>
      <c r="K17" s="4">
        <f t="shared" si="0"/>
        <v>59</v>
      </c>
      <c r="L17" s="8">
        <f>IFERROR(I17/#REF!,0)</f>
        <v>0</v>
      </c>
    </row>
    <row r="18" spans="1:12" ht="25.5" customHeight="1" x14ac:dyDescent="0.25">
      <c r="A18" s="4" t="s">
        <v>987</v>
      </c>
      <c r="B18" s="35" t="s">
        <v>3272</v>
      </c>
      <c r="C18" s="56" t="s">
        <v>13</v>
      </c>
      <c r="D18" s="56" t="s">
        <v>1907</v>
      </c>
      <c r="E18" s="56">
        <v>79520</v>
      </c>
      <c r="F18" s="56" t="s">
        <v>3273</v>
      </c>
      <c r="G18" s="56" t="s">
        <v>2695</v>
      </c>
      <c r="H18" s="56" t="s">
        <v>2711</v>
      </c>
      <c r="I18" s="4">
        <v>121</v>
      </c>
      <c r="J18" s="22">
        <f>IFERROR(VLOOKUP(A18,'GS by School'!A:D,3,0),0)</f>
        <v>0</v>
      </c>
      <c r="K18" s="4">
        <f t="shared" si="0"/>
        <v>121</v>
      </c>
      <c r="L18" s="8">
        <f>IFERROR(I18/#REF!,0)</f>
        <v>0</v>
      </c>
    </row>
    <row r="19" spans="1:12" ht="25.5" customHeight="1" x14ac:dyDescent="0.25">
      <c r="A19" s="4" t="s">
        <v>1106</v>
      </c>
      <c r="B19" s="35" t="s">
        <v>2233</v>
      </c>
      <c r="C19" s="56" t="s">
        <v>13</v>
      </c>
      <c r="D19" s="56" t="s">
        <v>1908</v>
      </c>
      <c r="E19" s="56">
        <v>79521</v>
      </c>
      <c r="F19" s="56" t="s">
        <v>3274</v>
      </c>
      <c r="G19" s="56" t="s">
        <v>2695</v>
      </c>
      <c r="H19" s="56" t="s">
        <v>2696</v>
      </c>
      <c r="I19" s="4">
        <v>146</v>
      </c>
      <c r="J19" s="22">
        <f>IFERROR(VLOOKUP(A19,'GS by School'!A:D,3,0),0)</f>
        <v>4</v>
      </c>
      <c r="K19" s="4">
        <f t="shared" si="0"/>
        <v>142</v>
      </c>
      <c r="L19" s="8">
        <f>IFERROR(I19/#REF!,0)</f>
        <v>0</v>
      </c>
    </row>
    <row r="20" spans="1:12" ht="25.5" customHeight="1" x14ac:dyDescent="0.25">
      <c r="A20" s="4" t="s">
        <v>775</v>
      </c>
      <c r="B20" s="35" t="s">
        <v>2470</v>
      </c>
      <c r="C20" s="56" t="s">
        <v>13</v>
      </c>
      <c r="D20" s="56" t="s">
        <v>3275</v>
      </c>
      <c r="E20" s="56">
        <v>79525</v>
      </c>
      <c r="F20" s="56" t="s">
        <v>3276</v>
      </c>
      <c r="G20" s="56" t="s">
        <v>2695</v>
      </c>
      <c r="H20" s="56" t="s">
        <v>2696</v>
      </c>
      <c r="I20" s="4">
        <v>180</v>
      </c>
      <c r="J20" s="22">
        <f>IFERROR(VLOOKUP(A20,'GS by School'!A:D,3,0),0)</f>
        <v>1</v>
      </c>
      <c r="K20" s="4">
        <f t="shared" si="0"/>
        <v>179</v>
      </c>
      <c r="L20" s="8">
        <f>IFERROR(I20/#REF!,0)</f>
        <v>0</v>
      </c>
    </row>
    <row r="21" spans="1:12" ht="25.5" customHeight="1" x14ac:dyDescent="0.25">
      <c r="A21" s="4" t="s">
        <v>1909</v>
      </c>
      <c r="B21" s="35" t="s">
        <v>1910</v>
      </c>
      <c r="C21" s="56" t="s">
        <v>13</v>
      </c>
      <c r="D21" s="56" t="s">
        <v>3277</v>
      </c>
      <c r="E21" s="56">
        <v>79529</v>
      </c>
      <c r="F21" s="56" t="s">
        <v>3278</v>
      </c>
      <c r="G21" s="56" t="s">
        <v>2695</v>
      </c>
      <c r="H21" s="56" t="s">
        <v>2710</v>
      </c>
      <c r="I21" s="4">
        <v>111</v>
      </c>
      <c r="J21" s="22">
        <f>IFERROR(VLOOKUP(A21,'GS by School'!A:D,3,0),0)</f>
        <v>0</v>
      </c>
      <c r="K21" s="4">
        <f t="shared" si="0"/>
        <v>111</v>
      </c>
      <c r="L21" s="8">
        <f>IFERROR(I21/#REF!,0)</f>
        <v>0</v>
      </c>
    </row>
    <row r="22" spans="1:12" ht="25.5" customHeight="1" x14ac:dyDescent="0.25">
      <c r="A22" s="4" t="s">
        <v>3279</v>
      </c>
      <c r="B22" s="35" t="s">
        <v>3280</v>
      </c>
      <c r="C22" s="56" t="s">
        <v>13</v>
      </c>
      <c r="D22" s="56" t="s">
        <v>3281</v>
      </c>
      <c r="E22" s="56">
        <v>79533</v>
      </c>
      <c r="F22" s="56" t="s">
        <v>3282</v>
      </c>
      <c r="G22" s="56" t="s">
        <v>2695</v>
      </c>
      <c r="H22" s="56" t="s">
        <v>2744</v>
      </c>
      <c r="I22" s="4">
        <v>29</v>
      </c>
      <c r="J22" s="22">
        <f>IFERROR(VLOOKUP(A22,'GS by School'!A:D,3,0),0)</f>
        <v>0</v>
      </c>
      <c r="K22" s="4">
        <f t="shared" si="0"/>
        <v>29</v>
      </c>
      <c r="L22" s="8">
        <f>IFERROR(I22/#REF!,0)</f>
        <v>0</v>
      </c>
    </row>
    <row r="23" spans="1:12" ht="25.5" customHeight="1" x14ac:dyDescent="0.25">
      <c r="A23" s="38" t="s">
        <v>1500</v>
      </c>
      <c r="B23" s="58" t="s">
        <v>3283</v>
      </c>
      <c r="C23" s="55" t="s">
        <v>13</v>
      </c>
      <c r="D23" s="48" t="s">
        <v>3284</v>
      </c>
      <c r="E23" s="48">
        <v>76371</v>
      </c>
      <c r="F23" s="48" t="s">
        <v>3285</v>
      </c>
      <c r="G23" s="48" t="s">
        <v>2695</v>
      </c>
      <c r="H23" s="48" t="s">
        <v>2696</v>
      </c>
      <c r="I23" s="4">
        <v>100</v>
      </c>
      <c r="J23" s="22">
        <f>IFERROR(VLOOKUP(A23,'GS by School'!A:D,3,0),0)</f>
        <v>0</v>
      </c>
      <c r="K23" s="4">
        <f t="shared" si="0"/>
        <v>100</v>
      </c>
      <c r="L23" s="8">
        <f>IFERROR(I23/#REF!,0)</f>
        <v>0</v>
      </c>
    </row>
    <row r="24" spans="1:12" ht="25.5" customHeight="1" x14ac:dyDescent="0.25">
      <c r="A24" s="38" t="s">
        <v>685</v>
      </c>
      <c r="B24" s="58" t="s">
        <v>3286</v>
      </c>
      <c r="C24" s="55" t="s">
        <v>13</v>
      </c>
      <c r="D24" s="48" t="s">
        <v>1911</v>
      </c>
      <c r="E24" s="48">
        <v>79553</v>
      </c>
      <c r="F24" s="48" t="s">
        <v>3287</v>
      </c>
      <c r="G24" s="48" t="s">
        <v>2695</v>
      </c>
      <c r="H24" s="48" t="s">
        <v>2696</v>
      </c>
      <c r="I24" s="4">
        <v>144</v>
      </c>
      <c r="J24" s="22">
        <f>IFERROR(VLOOKUP(A24,'GS by School'!A:D,3,0),0)</f>
        <v>0</v>
      </c>
      <c r="K24" s="4">
        <f t="shared" si="0"/>
        <v>144</v>
      </c>
      <c r="L24" s="8">
        <f>IFERROR(I24/#REF!,0)</f>
        <v>0</v>
      </c>
    </row>
    <row r="25" spans="1:12" ht="25.5" customHeight="1" x14ac:dyDescent="0.25">
      <c r="A25" s="4" t="s">
        <v>1452</v>
      </c>
      <c r="B25" s="35" t="s">
        <v>1453</v>
      </c>
      <c r="C25" s="56" t="s">
        <v>13</v>
      </c>
      <c r="D25" s="56" t="s">
        <v>1908</v>
      </c>
      <c r="E25" s="56">
        <v>79521</v>
      </c>
      <c r="F25" s="56" t="s">
        <v>3288</v>
      </c>
      <c r="G25" s="56" t="s">
        <v>2695</v>
      </c>
      <c r="H25" s="56" t="s">
        <v>2710</v>
      </c>
      <c r="I25" s="4">
        <v>50</v>
      </c>
      <c r="J25" s="22">
        <f>IFERROR(VLOOKUP(A25,'GS by School'!A:D,3,0),0)</f>
        <v>3</v>
      </c>
      <c r="K25" s="4">
        <f t="shared" si="0"/>
        <v>47</v>
      </c>
      <c r="L25" s="8">
        <f>IFERROR(I25/#REF!,0)</f>
        <v>0</v>
      </c>
    </row>
    <row r="26" spans="1:12" ht="28.5" customHeight="1" x14ac:dyDescent="0.25">
      <c r="A26" s="4" t="s">
        <v>3289</v>
      </c>
      <c r="B26" s="35" t="s">
        <v>3290</v>
      </c>
      <c r="C26" s="56" t="s">
        <v>13</v>
      </c>
      <c r="D26" s="56" t="s">
        <v>1918</v>
      </c>
      <c r="E26" s="56">
        <v>79543</v>
      </c>
      <c r="F26" s="56" t="s">
        <v>3291</v>
      </c>
      <c r="G26" s="56" t="s">
        <v>2695</v>
      </c>
      <c r="H26" s="56" t="s">
        <v>2710</v>
      </c>
      <c r="I26" s="4">
        <v>150</v>
      </c>
      <c r="J26" s="22">
        <f>IFERROR(VLOOKUP(A26,'GS by School'!A:D,3,0),0)</f>
        <v>0</v>
      </c>
      <c r="K26" s="4">
        <f t="shared" si="0"/>
        <v>150</v>
      </c>
      <c r="L26" s="8">
        <f>IFERROR(I26/#REF!,0)</f>
        <v>0</v>
      </c>
    </row>
    <row r="27" spans="1:12" ht="25.5" customHeight="1" x14ac:dyDescent="0.25">
      <c r="A27" s="4" t="s">
        <v>430</v>
      </c>
      <c r="B27" s="35" t="s">
        <v>431</v>
      </c>
      <c r="C27" s="56" t="s">
        <v>13</v>
      </c>
      <c r="D27" s="56" t="s">
        <v>1912</v>
      </c>
      <c r="E27" s="56">
        <v>79547</v>
      </c>
      <c r="F27" s="56" t="s">
        <v>3292</v>
      </c>
      <c r="G27" s="56" t="s">
        <v>2695</v>
      </c>
      <c r="H27" s="56" t="s">
        <v>2710</v>
      </c>
      <c r="I27" s="4">
        <v>61</v>
      </c>
      <c r="J27" s="22">
        <f>IFERROR(VLOOKUP(A27,'GS by School'!A:D,3,0),0)</f>
        <v>0</v>
      </c>
      <c r="K27" s="4">
        <f t="shared" si="0"/>
        <v>61</v>
      </c>
      <c r="L27" s="8">
        <f>IFERROR(I27/#REF!,0)</f>
        <v>0</v>
      </c>
    </row>
    <row r="28" spans="1:12" ht="25.5" customHeight="1" x14ac:dyDescent="0.25">
      <c r="A28" s="4" t="s">
        <v>3293</v>
      </c>
      <c r="B28" s="4" t="s">
        <v>3294</v>
      </c>
      <c r="C28" s="4" t="s">
        <v>13</v>
      </c>
      <c r="D28" s="4" t="s">
        <v>3295</v>
      </c>
      <c r="E28" s="56">
        <v>76483</v>
      </c>
      <c r="F28" s="4" t="s">
        <v>3296</v>
      </c>
      <c r="G28" s="4" t="s">
        <v>2695</v>
      </c>
      <c r="H28" s="4" t="s">
        <v>2710</v>
      </c>
      <c r="I28" s="4">
        <v>81</v>
      </c>
      <c r="J28" s="22">
        <f>IFERROR(VLOOKUP(A28,'GS by School'!A:D,3,0),0)</f>
        <v>0</v>
      </c>
      <c r="K28" s="4">
        <f t="shared" ref="K28:K29" si="1">I28-J28</f>
        <v>81</v>
      </c>
      <c r="L28" s="8">
        <f>IFERROR(I28/#REF!,0)</f>
        <v>0</v>
      </c>
    </row>
    <row r="29" spans="1:12" ht="25.5" customHeight="1" x14ac:dyDescent="0.25">
      <c r="A29" s="4" t="s">
        <v>1045</v>
      </c>
      <c r="B29" s="4" t="s">
        <v>1046</v>
      </c>
      <c r="C29" s="4" t="s">
        <v>13</v>
      </c>
      <c r="D29" s="4" t="s">
        <v>1902</v>
      </c>
      <c r="E29" s="56">
        <v>76491</v>
      </c>
      <c r="F29" s="4" t="s">
        <v>3297</v>
      </c>
      <c r="G29" s="4" t="s">
        <v>2695</v>
      </c>
      <c r="H29" s="4" t="s">
        <v>2710</v>
      </c>
      <c r="I29" s="4">
        <v>76</v>
      </c>
      <c r="J29" s="22">
        <f>IFERROR(VLOOKUP(A29,'GS by School'!A:D,3,0),0)</f>
        <v>0</v>
      </c>
      <c r="K29" s="4">
        <f t="shared" si="1"/>
        <v>76</v>
      </c>
      <c r="L29" s="8">
        <f>IFERROR(I29/#REF!,0)</f>
        <v>0</v>
      </c>
    </row>
    <row r="30" spans="1:12" ht="25.5" customHeight="1" x14ac:dyDescent="0.25">
      <c r="E30" s="33"/>
    </row>
    <row r="31" spans="1:12" ht="25.5" customHeight="1" x14ac:dyDescent="0.25">
      <c r="E31" s="33"/>
    </row>
    <row r="32" spans="1:12" ht="25.5" customHeight="1" x14ac:dyDescent="0.25">
      <c r="E32" s="33"/>
    </row>
    <row r="33" spans="4:5" ht="25.5" customHeight="1" x14ac:dyDescent="0.25">
      <c r="E33" s="33"/>
    </row>
    <row r="34" spans="4:5" ht="25.5" customHeight="1" x14ac:dyDescent="0.25">
      <c r="E34" s="33"/>
    </row>
    <row r="35" spans="4:5" ht="25.5" customHeight="1" x14ac:dyDescent="0.25">
      <c r="D35" s="33"/>
    </row>
    <row r="36" spans="4:5" ht="25.5" customHeight="1" x14ac:dyDescent="0.25">
      <c r="D36" s="33"/>
    </row>
    <row r="37" spans="4:5" ht="25.5" customHeight="1" x14ac:dyDescent="0.25">
      <c r="D37" s="33"/>
    </row>
    <row r="38" spans="4:5" ht="25.5" customHeight="1" x14ac:dyDescent="0.25">
      <c r="D38" s="33"/>
    </row>
    <row r="39" spans="4:5" ht="25.5" customHeight="1" x14ac:dyDescent="0.25">
      <c r="D39" s="33"/>
    </row>
    <row r="40" spans="4:5" ht="25.5" customHeight="1" x14ac:dyDescent="0.25">
      <c r="D40" s="33"/>
    </row>
    <row r="41" spans="4:5" ht="25.5" customHeight="1" x14ac:dyDescent="0.25">
      <c r="D41" s="33"/>
    </row>
    <row r="42" spans="4:5" ht="25.5" customHeight="1" x14ac:dyDescent="0.25">
      <c r="D42" s="33"/>
    </row>
    <row r="43" spans="4:5" ht="25.5" customHeight="1" x14ac:dyDescent="0.25">
      <c r="D43" s="33"/>
    </row>
    <row r="44" spans="4:5" ht="25.5" customHeight="1" x14ac:dyDescent="0.25">
      <c r="D44" s="33"/>
    </row>
    <row r="45" spans="4:5" ht="25.5" customHeight="1" x14ac:dyDescent="0.25">
      <c r="D45" s="33"/>
    </row>
    <row r="46" spans="4:5" ht="25.5" customHeight="1" x14ac:dyDescent="0.25">
      <c r="D46" s="33"/>
    </row>
    <row r="47" spans="4:5" ht="25.5" customHeight="1" x14ac:dyDescent="0.25">
      <c r="D47" s="33"/>
    </row>
    <row r="48" spans="4:5" ht="25.5" customHeight="1" x14ac:dyDescent="0.25">
      <c r="D48" s="33"/>
    </row>
    <row r="49" spans="4:4" ht="25.5" customHeight="1" x14ac:dyDescent="0.25">
      <c r="D49" s="33"/>
    </row>
    <row r="50" spans="4:4" ht="25.5" customHeight="1" x14ac:dyDescent="0.25">
      <c r="D50" s="33"/>
    </row>
    <row r="51" spans="4:4" ht="25.5" customHeight="1" x14ac:dyDescent="0.25">
      <c r="D51" s="33"/>
    </row>
    <row r="52" spans="4:4" ht="25.5" customHeight="1" x14ac:dyDescent="0.25">
      <c r="D52" s="33"/>
    </row>
    <row r="53" spans="4:4" ht="25.5" customHeight="1" x14ac:dyDescent="0.25">
      <c r="D53" s="33"/>
    </row>
    <row r="54" spans="4:4" ht="25.5" customHeight="1" x14ac:dyDescent="0.25">
      <c r="D54" s="33"/>
    </row>
    <row r="55" spans="4:4" ht="25.5" customHeight="1" x14ac:dyDescent="0.25">
      <c r="D55" s="33"/>
    </row>
    <row r="56" spans="4:4" ht="25.5" customHeight="1" x14ac:dyDescent="0.25">
      <c r="D56" s="33"/>
    </row>
    <row r="57" spans="4:4" ht="25.5" customHeight="1" x14ac:dyDescent="0.25">
      <c r="D57" s="33"/>
    </row>
    <row r="58" spans="4:4" ht="25.5" customHeight="1" x14ac:dyDescent="0.25">
      <c r="D58" s="33"/>
    </row>
    <row r="59" spans="4:4" ht="25.5" customHeight="1" x14ac:dyDescent="0.25">
      <c r="D59" s="33"/>
    </row>
    <row r="60" spans="4:4" ht="46.9" customHeight="1" x14ac:dyDescent="0.25">
      <c r="D60" s="33"/>
    </row>
    <row r="61" spans="4:4" ht="46.9" customHeight="1" x14ac:dyDescent="0.25">
      <c r="D61" s="33"/>
    </row>
    <row r="62" spans="4:4" ht="46.9" customHeight="1" x14ac:dyDescent="0.25">
      <c r="D62" s="33"/>
    </row>
  </sheetData>
  <mergeCells count="8">
    <mergeCell ref="B12:H12"/>
    <mergeCell ref="B9:F9"/>
    <mergeCell ref="B1:F1"/>
    <mergeCell ref="H1:L1"/>
    <mergeCell ref="N1:P1"/>
    <mergeCell ref="N5:Q5"/>
    <mergeCell ref="H5:L5"/>
    <mergeCell ref="B5:F5"/>
  </mergeCells>
  <pageMargins left="0.2" right="0.2" top="0.5" bottom="0.25" header="0.3" footer="0.3"/>
  <pageSetup orientation="landscape" r:id="rId1"/>
  <headerFooter>
    <oddHeader>&amp;C&amp;A</oddHeader>
  </headerFooter>
  <rowBreaks count="1" manualBreakCount="1">
    <brk id="1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E2D84-1278-4FC4-BFCC-8DED41C58E74}">
  <dimension ref="A1:R60"/>
  <sheetViews>
    <sheetView topLeftCell="A12" workbookViewId="0">
      <selection activeCell="A21" sqref="A21:XFD21"/>
    </sheetView>
  </sheetViews>
  <sheetFormatPr defaultColWidth="9.140625" defaultRowHeight="46.9" customHeight="1" x14ac:dyDescent="0.25"/>
  <cols>
    <col min="1" max="1" width="2.7109375" style="7" customWidth="1"/>
    <col min="2" max="2" width="15.5703125" style="7" customWidth="1"/>
    <col min="3" max="3" width="8.140625" style="7" customWidth="1"/>
    <col min="4" max="4" width="8.85546875" style="7" customWidth="1"/>
    <col min="5" max="5" width="8.140625" style="7" customWidth="1"/>
    <col min="6" max="6" width="7.5703125" style="7" customWidth="1"/>
    <col min="7" max="7" width="8.7109375" style="7" customWidth="1"/>
    <col min="8" max="8" width="8.42578125" style="7" customWidth="1"/>
    <col min="9" max="10" width="7.7109375" style="7" customWidth="1"/>
    <col min="11" max="11" width="9" style="7" customWidth="1"/>
    <col min="12" max="12" width="9.140625" style="7" customWidth="1"/>
    <col min="13" max="13" width="8.5703125" style="7" customWidth="1"/>
    <col min="14" max="14" width="8.28515625" style="7" customWidth="1"/>
    <col min="15" max="16384" width="9.140625" style="7"/>
  </cols>
  <sheetData>
    <row r="1" spans="1:18" ht="23.45" customHeight="1" x14ac:dyDescent="0.3">
      <c r="B1" s="98" t="s">
        <v>24</v>
      </c>
      <c r="C1" s="93"/>
      <c r="D1" s="93"/>
      <c r="E1" s="93"/>
      <c r="H1" s="94" t="s">
        <v>23</v>
      </c>
      <c r="I1" s="95"/>
      <c r="J1" s="95"/>
      <c r="K1" s="95"/>
      <c r="L1" s="95"/>
      <c r="N1" s="99" t="s">
        <v>1783</v>
      </c>
      <c r="O1" s="99"/>
      <c r="P1" s="99"/>
      <c r="Q1" s="99"/>
      <c r="R1" s="7" t="s">
        <v>58</v>
      </c>
    </row>
    <row r="2" spans="1:18" ht="46.9" customHeight="1" x14ac:dyDescent="0.25">
      <c r="B2" s="2" t="str">
        <f>Summary!Y1</f>
        <v>2025 Members as of 4/18/2025</v>
      </c>
      <c r="C2" s="1" t="s">
        <v>0</v>
      </c>
      <c r="D2" s="1" t="s">
        <v>2026</v>
      </c>
      <c r="E2" s="10" t="s">
        <v>27</v>
      </c>
      <c r="F2" s="81" t="s">
        <v>2061</v>
      </c>
      <c r="H2" s="2" t="str">
        <f>B2</f>
        <v>2025 Members as of 4/18/2025</v>
      </c>
      <c r="I2" s="1" t="s">
        <v>0</v>
      </c>
      <c r="J2" s="1" t="str">
        <f>D2</f>
        <v>2025 Goal</v>
      </c>
      <c r="K2" s="10" t="s">
        <v>27</v>
      </c>
      <c r="L2" s="81" t="s">
        <v>2061</v>
      </c>
      <c r="N2" s="16" t="s">
        <v>1781</v>
      </c>
      <c r="O2" s="16" t="s">
        <v>1780</v>
      </c>
      <c r="P2" s="16" t="s">
        <v>27</v>
      </c>
      <c r="Q2" s="81" t="s">
        <v>2061</v>
      </c>
    </row>
    <row r="3" spans="1:18" ht="19.149999999999999" customHeight="1" x14ac:dyDescent="0.25">
      <c r="B3" s="4">
        <f>SUMIFS('2025 Girls'!D:D,'2025 Girls'!$A:$A,$R$1)</f>
        <v>47</v>
      </c>
      <c r="C3" s="4">
        <f>VLOOKUP($R$1,'2025 Girls'!A:G,6,0)</f>
        <v>96</v>
      </c>
      <c r="D3" s="4">
        <v>152</v>
      </c>
      <c r="E3" s="4">
        <f>D3-B3</f>
        <v>105</v>
      </c>
      <c r="F3" s="80">
        <f>B3/D3</f>
        <v>0.30921052631578949</v>
      </c>
      <c r="H3" s="4">
        <f>SUMIFS('2025 Girls'!E:E,'2025 Girls'!$A:$A,$R$1)</f>
        <v>240</v>
      </c>
      <c r="I3" s="4">
        <f>VLOOKUP($R$1,'2025 Girls'!A:G,7,0)</f>
        <v>278</v>
      </c>
      <c r="J3" s="4">
        <v>236</v>
      </c>
      <c r="K3" s="4">
        <f>J3-H3</f>
        <v>-4</v>
      </c>
      <c r="L3" s="80">
        <f>H3/J3</f>
        <v>1.0169491525423728</v>
      </c>
      <c r="N3" s="21">
        <f>B3+H3</f>
        <v>287</v>
      </c>
      <c r="O3" s="21">
        <f>D3+J3</f>
        <v>388</v>
      </c>
      <c r="P3" s="21">
        <f>O3-N3</f>
        <v>101</v>
      </c>
      <c r="Q3" s="80">
        <f>N3/O3</f>
        <v>0.73969072164948457</v>
      </c>
    </row>
    <row r="4" spans="1:18" ht="9.6" customHeight="1" x14ac:dyDescent="0.25"/>
    <row r="5" spans="1:18" ht="46.9" customHeight="1" x14ac:dyDescent="0.3">
      <c r="B5" s="98" t="s">
        <v>26</v>
      </c>
      <c r="C5" s="93"/>
      <c r="D5" s="93"/>
      <c r="E5" s="93"/>
      <c r="H5" s="94" t="s">
        <v>22</v>
      </c>
      <c r="I5" s="95"/>
      <c r="J5" s="95"/>
      <c r="K5" s="95"/>
      <c r="L5" s="95"/>
      <c r="N5" s="99" t="s">
        <v>1784</v>
      </c>
      <c r="O5" s="99"/>
      <c r="P5" s="99"/>
      <c r="Q5" s="99"/>
    </row>
    <row r="6" spans="1:18" ht="64.900000000000006" customHeight="1" x14ac:dyDescent="0.25">
      <c r="B6" s="14" t="str">
        <f>B2</f>
        <v>2025 Members as of 4/18/2025</v>
      </c>
      <c r="C6" s="6" t="s">
        <v>0</v>
      </c>
      <c r="D6" s="6" t="str">
        <f>D2</f>
        <v>2025 Goal</v>
      </c>
      <c r="E6" s="10" t="s">
        <v>27</v>
      </c>
      <c r="F6" s="82" t="s">
        <v>2061</v>
      </c>
      <c r="H6" s="15" t="str">
        <f>B2</f>
        <v>2025 Members as of 4/18/2025</v>
      </c>
      <c r="I6" s="6" t="s">
        <v>20</v>
      </c>
      <c r="J6" s="6" t="str">
        <f>D2</f>
        <v>2025 Goal</v>
      </c>
      <c r="K6" s="10" t="s">
        <v>27</v>
      </c>
      <c r="L6" s="82" t="s">
        <v>2061</v>
      </c>
      <c r="N6" s="16" t="s">
        <v>1781</v>
      </c>
      <c r="O6" s="16" t="s">
        <v>1782</v>
      </c>
      <c r="P6" s="16" t="s">
        <v>27</v>
      </c>
      <c r="Q6" s="81" t="s">
        <v>2061</v>
      </c>
    </row>
    <row r="7" spans="1:18" ht="24.6" customHeight="1" x14ac:dyDescent="0.25">
      <c r="B7" s="4">
        <f>SUMIFS('2025 Adults'!D:D,'2025 Adults'!$A:$A,$R$1)</f>
        <v>40</v>
      </c>
      <c r="C7" s="21">
        <f>VLOOKUP($R$1,'2025 Adults'!A:G,6,0)</f>
        <v>60</v>
      </c>
      <c r="D7" s="21">
        <v>107</v>
      </c>
      <c r="E7" s="21">
        <f>D7-B7</f>
        <v>67</v>
      </c>
      <c r="F7" s="80">
        <f>B7/D7</f>
        <v>0.37383177570093457</v>
      </c>
      <c r="H7" s="21">
        <f>SUMIFS('2025 Adults'!E:E,'2025 Adults'!$A:$A,$R$1)</f>
        <v>170</v>
      </c>
      <c r="I7" s="21">
        <f>VLOOKUP($R$1,'2025 Adults'!A:G,7,0)</f>
        <v>191</v>
      </c>
      <c r="J7" s="21">
        <v>332</v>
      </c>
      <c r="K7" s="21">
        <f>J7-H7</f>
        <v>162</v>
      </c>
      <c r="L7" s="80">
        <f>H7/J7</f>
        <v>0.51204819277108438</v>
      </c>
      <c r="N7" s="21">
        <f>B7+H7</f>
        <v>210</v>
      </c>
      <c r="O7" s="21">
        <f>D7+J7</f>
        <v>439</v>
      </c>
      <c r="P7" s="21">
        <f>O7-N7</f>
        <v>229</v>
      </c>
      <c r="Q7" s="80">
        <f>N7/O7</f>
        <v>0.4783599088838269</v>
      </c>
    </row>
    <row r="8" spans="1:18" ht="13.15" customHeight="1" x14ac:dyDescent="0.25"/>
    <row r="9" spans="1:18" ht="46.9" customHeight="1" x14ac:dyDescent="0.3">
      <c r="B9" s="98" t="s">
        <v>28</v>
      </c>
      <c r="C9" s="93"/>
      <c r="D9" s="93"/>
      <c r="E9" s="93"/>
      <c r="F9" s="93"/>
    </row>
    <row r="10" spans="1:18" ht="46.9" customHeight="1" x14ac:dyDescent="0.25">
      <c r="B10" s="9" t="s">
        <v>21</v>
      </c>
      <c r="C10" s="3" t="s">
        <v>29</v>
      </c>
      <c r="D10" s="10" t="s">
        <v>27</v>
      </c>
      <c r="E10" s="82" t="s">
        <v>2061</v>
      </c>
    </row>
    <row r="11" spans="1:18" ht="18" customHeight="1" x14ac:dyDescent="0.25">
      <c r="B11" s="4">
        <f>COUNTIF('2025 New Troops'!A:A,R1)</f>
        <v>1</v>
      </c>
      <c r="C11" s="5">
        <v>13</v>
      </c>
      <c r="D11" s="4">
        <f>C11-B11</f>
        <v>12</v>
      </c>
      <c r="E11" s="80">
        <f>B11/C11</f>
        <v>7.6923076923076927E-2</v>
      </c>
    </row>
    <row r="12" spans="1:18" ht="46.9" customHeight="1" x14ac:dyDescent="0.35">
      <c r="B12" s="97" t="s">
        <v>25</v>
      </c>
      <c r="C12" s="97"/>
      <c r="D12" s="97"/>
      <c r="E12" s="97"/>
      <c r="F12" s="97"/>
      <c r="G12" s="97"/>
      <c r="H12" s="97"/>
    </row>
    <row r="13" spans="1:18" ht="47.25" customHeight="1" x14ac:dyDescent="0.25">
      <c r="A13" s="4" t="s">
        <v>152</v>
      </c>
      <c r="B13" s="40" t="s">
        <v>2</v>
      </c>
      <c r="C13" s="40" t="s">
        <v>3</v>
      </c>
      <c r="D13" s="41" t="s">
        <v>5</v>
      </c>
      <c r="E13" s="42" t="s">
        <v>2692</v>
      </c>
      <c r="F13" s="42" t="s">
        <v>2691</v>
      </c>
      <c r="G13" s="43" t="s">
        <v>2689</v>
      </c>
      <c r="H13" s="43" t="s">
        <v>2693</v>
      </c>
      <c r="I13" s="43" t="s">
        <v>2690</v>
      </c>
      <c r="J13" s="72" t="str">
        <f>Summary!Y1</f>
        <v>2025 Members as of 4/18/2025</v>
      </c>
      <c r="K13" s="44" t="s">
        <v>9</v>
      </c>
      <c r="L13" s="45" t="s">
        <v>10</v>
      </c>
    </row>
    <row r="14" spans="1:18" ht="31.5" customHeight="1" x14ac:dyDescent="0.25">
      <c r="A14" s="73" t="s">
        <v>648</v>
      </c>
      <c r="B14" s="73" t="s">
        <v>649</v>
      </c>
      <c r="C14" s="73" t="s">
        <v>13</v>
      </c>
      <c r="D14" s="73" t="s">
        <v>1828</v>
      </c>
      <c r="E14" s="73">
        <v>76034</v>
      </c>
      <c r="F14" s="73" t="s">
        <v>2704</v>
      </c>
      <c r="G14" s="73" t="s">
        <v>2695</v>
      </c>
      <c r="H14" s="73" t="s">
        <v>2696</v>
      </c>
      <c r="I14" s="73">
        <v>216</v>
      </c>
      <c r="J14" s="22">
        <f>IFERROR(VLOOKUP(A14,'GS by School'!A:D,3,0),0)</f>
        <v>21</v>
      </c>
      <c r="K14" s="4">
        <f t="shared" ref="K14:K23" si="0">I14-J14</f>
        <v>195</v>
      </c>
      <c r="L14" s="8">
        <f>IFERROR(I14/#REF!,0)</f>
        <v>0</v>
      </c>
    </row>
    <row r="15" spans="1:18" ht="31.5" customHeight="1" x14ac:dyDescent="0.25">
      <c r="A15" s="73" t="s">
        <v>1281</v>
      </c>
      <c r="B15" s="73" t="s">
        <v>1282</v>
      </c>
      <c r="C15" s="73" t="s">
        <v>13</v>
      </c>
      <c r="D15" s="73" t="s">
        <v>1830</v>
      </c>
      <c r="E15" s="73">
        <v>76051</v>
      </c>
      <c r="F15" s="73" t="s">
        <v>2704</v>
      </c>
      <c r="G15" s="73" t="s">
        <v>2695</v>
      </c>
      <c r="H15" s="73" t="s">
        <v>2696</v>
      </c>
      <c r="I15" s="73">
        <v>268</v>
      </c>
      <c r="J15" s="22">
        <f>IFERROR(VLOOKUP(A15,'GS by School'!A:D,3,0),0)</f>
        <v>21</v>
      </c>
      <c r="K15" s="4">
        <f t="shared" si="0"/>
        <v>247</v>
      </c>
      <c r="L15" s="8">
        <f>IFERROR(I15/#REF!,0)</f>
        <v>0</v>
      </c>
    </row>
    <row r="16" spans="1:18" ht="31.5" customHeight="1" x14ac:dyDescent="0.25">
      <c r="A16" s="73" t="s">
        <v>1419</v>
      </c>
      <c r="B16" s="73" t="s">
        <v>1420</v>
      </c>
      <c r="C16" s="73" t="s">
        <v>13</v>
      </c>
      <c r="D16" s="73" t="s">
        <v>1828</v>
      </c>
      <c r="E16" s="73">
        <v>76034</v>
      </c>
      <c r="F16" s="73" t="s">
        <v>2704</v>
      </c>
      <c r="G16" s="73" t="s">
        <v>2695</v>
      </c>
      <c r="H16" s="73" t="s">
        <v>2696</v>
      </c>
      <c r="I16" s="73">
        <v>238</v>
      </c>
      <c r="J16" s="22">
        <f>IFERROR(VLOOKUP(A16,'GS by School'!A:D,3,0),0)</f>
        <v>17</v>
      </c>
      <c r="K16" s="4">
        <f t="shared" si="0"/>
        <v>221</v>
      </c>
      <c r="L16" s="8">
        <f>IFERROR(I16/#REF!,0)</f>
        <v>0</v>
      </c>
    </row>
    <row r="17" spans="1:12" ht="31.5" customHeight="1" x14ac:dyDescent="0.25">
      <c r="A17" s="73" t="s">
        <v>243</v>
      </c>
      <c r="B17" s="73" t="s">
        <v>244</v>
      </c>
      <c r="C17" s="73" t="s">
        <v>13</v>
      </c>
      <c r="D17" s="73" t="s">
        <v>1830</v>
      </c>
      <c r="E17" s="73">
        <v>76051</v>
      </c>
      <c r="F17" s="73" t="s">
        <v>2704</v>
      </c>
      <c r="G17" s="73" t="s">
        <v>2695</v>
      </c>
      <c r="H17" s="73" t="s">
        <v>2696</v>
      </c>
      <c r="I17" s="73">
        <v>214</v>
      </c>
      <c r="J17" s="22">
        <f>IFERROR(VLOOKUP(A17,'GS by School'!A:D,3,0),0)</f>
        <v>10</v>
      </c>
      <c r="K17" s="4">
        <f t="shared" si="0"/>
        <v>204</v>
      </c>
      <c r="L17" s="8">
        <f>IFERROR(I17/#REF!,0)</f>
        <v>0</v>
      </c>
    </row>
    <row r="18" spans="1:12" ht="31.5" customHeight="1" x14ac:dyDescent="0.25">
      <c r="A18" s="73" t="s">
        <v>764</v>
      </c>
      <c r="B18" s="73" t="s">
        <v>765</v>
      </c>
      <c r="C18" s="73" t="s">
        <v>13</v>
      </c>
      <c r="D18" s="73" t="s">
        <v>1828</v>
      </c>
      <c r="E18" s="73">
        <v>76034</v>
      </c>
      <c r="F18" s="73" t="s">
        <v>2704</v>
      </c>
      <c r="G18" s="73" t="s">
        <v>2695</v>
      </c>
      <c r="H18" s="73" t="s">
        <v>2696</v>
      </c>
      <c r="I18" s="73">
        <v>210</v>
      </c>
      <c r="J18" s="22">
        <f>IFERROR(VLOOKUP(A18,'GS by School'!A:D,3,0),0)</f>
        <v>28</v>
      </c>
      <c r="K18" s="4">
        <f t="shared" si="0"/>
        <v>182</v>
      </c>
      <c r="L18" s="8">
        <f>IFERROR(I18/#REF!,0)</f>
        <v>0</v>
      </c>
    </row>
    <row r="19" spans="1:12" ht="31.5" customHeight="1" x14ac:dyDescent="0.25">
      <c r="A19" s="73" t="s">
        <v>697</v>
      </c>
      <c r="B19" s="73" t="s">
        <v>698</v>
      </c>
      <c r="C19" s="73" t="s">
        <v>13</v>
      </c>
      <c r="D19" s="73" t="s">
        <v>1830</v>
      </c>
      <c r="E19" s="73">
        <v>76051</v>
      </c>
      <c r="F19" s="73" t="s">
        <v>2704</v>
      </c>
      <c r="G19" s="73" t="s">
        <v>2695</v>
      </c>
      <c r="H19" s="73" t="s">
        <v>2696</v>
      </c>
      <c r="I19" s="73">
        <v>244</v>
      </c>
      <c r="J19" s="22">
        <f>IFERROR(VLOOKUP(A19,'GS by School'!A:D,3,0),0)</f>
        <v>45</v>
      </c>
      <c r="K19" s="4">
        <f t="shared" si="0"/>
        <v>199</v>
      </c>
      <c r="L19" s="8">
        <f>IFERROR(I19/#REF!,0)</f>
        <v>0</v>
      </c>
    </row>
    <row r="20" spans="1:12" ht="31.5" customHeight="1" x14ac:dyDescent="0.25">
      <c r="A20" s="73" t="s">
        <v>960</v>
      </c>
      <c r="B20" s="73" t="s">
        <v>959</v>
      </c>
      <c r="C20" s="73" t="s">
        <v>13</v>
      </c>
      <c r="D20" s="73" t="s">
        <v>1830</v>
      </c>
      <c r="E20" s="73">
        <v>76051</v>
      </c>
      <c r="F20" s="73" t="s">
        <v>2704</v>
      </c>
      <c r="G20" s="73" t="s">
        <v>2695</v>
      </c>
      <c r="H20" s="73" t="s">
        <v>2696</v>
      </c>
      <c r="I20" s="73">
        <v>247</v>
      </c>
      <c r="J20" s="22">
        <f>IFERROR(VLOOKUP(A20,'GS by School'!A:D,3,0),0)</f>
        <v>16</v>
      </c>
      <c r="K20" s="4">
        <f t="shared" si="0"/>
        <v>231</v>
      </c>
      <c r="L20" s="8">
        <f>IFERROR(I20/#REF!,0)</f>
        <v>0</v>
      </c>
    </row>
    <row r="21" spans="1:12" ht="31.5" customHeight="1" x14ac:dyDescent="0.25">
      <c r="A21" s="73" t="s">
        <v>1547</v>
      </c>
      <c r="B21" s="73" t="s">
        <v>1548</v>
      </c>
      <c r="C21" s="73" t="s">
        <v>13</v>
      </c>
      <c r="D21" s="73" t="s">
        <v>1830</v>
      </c>
      <c r="E21" s="73">
        <v>76051</v>
      </c>
      <c r="F21" s="73" t="s">
        <v>2704</v>
      </c>
      <c r="G21" s="73" t="s">
        <v>2695</v>
      </c>
      <c r="H21" s="73" t="s">
        <v>2696</v>
      </c>
      <c r="I21" s="73">
        <v>225</v>
      </c>
      <c r="J21" s="22">
        <f>IFERROR(VLOOKUP(A21,'GS by School'!A:D,3,0),0)</f>
        <v>12</v>
      </c>
      <c r="K21" s="4">
        <f t="shared" si="0"/>
        <v>213</v>
      </c>
      <c r="L21" s="8">
        <f>IFERROR(I21/#REF!,0)</f>
        <v>0</v>
      </c>
    </row>
    <row r="22" spans="1:12" ht="31.5" customHeight="1" x14ac:dyDescent="0.25">
      <c r="A22" s="73" t="s">
        <v>1721</v>
      </c>
      <c r="B22" s="73" t="s">
        <v>1720</v>
      </c>
      <c r="C22" s="73" t="s">
        <v>13</v>
      </c>
      <c r="D22" s="73" t="s">
        <v>1828</v>
      </c>
      <c r="E22" s="73">
        <v>76034</v>
      </c>
      <c r="F22" s="73" t="s">
        <v>2704</v>
      </c>
      <c r="G22" s="73" t="s">
        <v>2695</v>
      </c>
      <c r="H22" s="73" t="s">
        <v>2696</v>
      </c>
      <c r="I22" s="73">
        <v>256</v>
      </c>
      <c r="J22" s="22">
        <f>IFERROR(VLOOKUP(A22,'GS by School'!A:D,3,0),0)</f>
        <v>30</v>
      </c>
      <c r="K22" s="4">
        <f t="shared" si="0"/>
        <v>226</v>
      </c>
      <c r="L22" s="8">
        <f>IFERROR(I22/#REF!,0)</f>
        <v>0</v>
      </c>
    </row>
    <row r="23" spans="1:12" ht="31.5" customHeight="1" x14ac:dyDescent="0.25">
      <c r="A23" s="73" t="s">
        <v>221</v>
      </c>
      <c r="B23" s="73" t="s">
        <v>222</v>
      </c>
      <c r="C23" s="73" t="s">
        <v>13</v>
      </c>
      <c r="D23" s="73" t="s">
        <v>1830</v>
      </c>
      <c r="E23" s="73">
        <v>76051</v>
      </c>
      <c r="F23" s="73" t="s">
        <v>2704</v>
      </c>
      <c r="G23" s="73" t="s">
        <v>2695</v>
      </c>
      <c r="H23" s="73" t="s">
        <v>2696</v>
      </c>
      <c r="I23" s="73">
        <v>277</v>
      </c>
      <c r="J23" s="22">
        <f>IFERROR(VLOOKUP(A23,'GS by School'!A:D,3,0),0)</f>
        <v>18</v>
      </c>
      <c r="K23" s="4">
        <f t="shared" si="0"/>
        <v>259</v>
      </c>
      <c r="L23" s="8">
        <f>IFERROR(I23/#REF!,0)</f>
        <v>0</v>
      </c>
    </row>
    <row r="24" spans="1:12" ht="31.5" customHeight="1" x14ac:dyDescent="0.25">
      <c r="D24" s="33"/>
    </row>
    <row r="25" spans="1:12" ht="31.5" customHeight="1" x14ac:dyDescent="0.25">
      <c r="D25" s="33"/>
    </row>
    <row r="26" spans="1:12" ht="31.5" customHeight="1" x14ac:dyDescent="0.25">
      <c r="D26" s="33"/>
    </row>
    <row r="27" spans="1:12" ht="31.5" customHeight="1" x14ac:dyDescent="0.25">
      <c r="D27" s="33"/>
    </row>
    <row r="28" spans="1:12" ht="31.5" customHeight="1" x14ac:dyDescent="0.25">
      <c r="D28" s="33"/>
    </row>
    <row r="29" spans="1:12" ht="31.5" customHeight="1" x14ac:dyDescent="0.25">
      <c r="D29" s="33"/>
    </row>
    <row r="30" spans="1:12" ht="31.5" customHeight="1" x14ac:dyDescent="0.25">
      <c r="D30" s="33"/>
    </row>
    <row r="31" spans="1:12" ht="31.5" customHeight="1" x14ac:dyDescent="0.25">
      <c r="D31" s="33"/>
    </row>
    <row r="32" spans="1:12" ht="31.5" customHeight="1" x14ac:dyDescent="0.25">
      <c r="D32" s="33"/>
    </row>
    <row r="33" spans="4:4" ht="31.5" customHeight="1" x14ac:dyDescent="0.25">
      <c r="D33" s="33"/>
    </row>
    <row r="34" spans="4:4" ht="31.5" customHeight="1" x14ac:dyDescent="0.25">
      <c r="D34" s="33"/>
    </row>
    <row r="35" spans="4:4" ht="31.5" customHeight="1" x14ac:dyDescent="0.25">
      <c r="D35" s="33"/>
    </row>
    <row r="36" spans="4:4" ht="31.5" customHeight="1" x14ac:dyDescent="0.25">
      <c r="D36" s="33"/>
    </row>
    <row r="37" spans="4:4" ht="31.5" customHeight="1" x14ac:dyDescent="0.25">
      <c r="D37" s="33"/>
    </row>
    <row r="38" spans="4:4" ht="31.5" customHeight="1" x14ac:dyDescent="0.25">
      <c r="D38" s="33"/>
    </row>
    <row r="39" spans="4:4" ht="31.5" customHeight="1" x14ac:dyDescent="0.25">
      <c r="D39" s="33"/>
    </row>
    <row r="40" spans="4:4" ht="31.5" customHeight="1" x14ac:dyDescent="0.25">
      <c r="D40" s="33"/>
    </row>
    <row r="41" spans="4:4" ht="31.5" customHeight="1" x14ac:dyDescent="0.25">
      <c r="D41" s="33"/>
    </row>
    <row r="42" spans="4:4" ht="31.5" customHeight="1" x14ac:dyDescent="0.25">
      <c r="D42" s="33"/>
    </row>
    <row r="43" spans="4:4" ht="31.5" customHeight="1" x14ac:dyDescent="0.25">
      <c r="D43" s="33"/>
    </row>
    <row r="44" spans="4:4" ht="31.5" customHeight="1" x14ac:dyDescent="0.25">
      <c r="D44" s="33"/>
    </row>
    <row r="45" spans="4:4" ht="31.5" customHeight="1" x14ac:dyDescent="0.25">
      <c r="D45" s="33"/>
    </row>
    <row r="46" spans="4:4" ht="31.5" customHeight="1" x14ac:dyDescent="0.25">
      <c r="D46" s="33"/>
    </row>
    <row r="47" spans="4:4" ht="31.5" customHeight="1" x14ac:dyDescent="0.25">
      <c r="D47" s="33"/>
    </row>
    <row r="48" spans="4:4" ht="31.5" customHeight="1" x14ac:dyDescent="0.25">
      <c r="D48" s="33"/>
    </row>
    <row r="49" spans="4:4" ht="31.5" customHeight="1" x14ac:dyDescent="0.25">
      <c r="D49" s="33"/>
    </row>
    <row r="50" spans="4:4" ht="31.5" customHeight="1" x14ac:dyDescent="0.25">
      <c r="D50" s="33"/>
    </row>
    <row r="51" spans="4:4" ht="31.5" customHeight="1" x14ac:dyDescent="0.25">
      <c r="D51" s="33"/>
    </row>
    <row r="52" spans="4:4" ht="31.5" customHeight="1" x14ac:dyDescent="0.25">
      <c r="D52" s="33"/>
    </row>
    <row r="53" spans="4:4" ht="31.5" customHeight="1" x14ac:dyDescent="0.25">
      <c r="D53" s="33"/>
    </row>
    <row r="54" spans="4:4" ht="31.5" customHeight="1" x14ac:dyDescent="0.25">
      <c r="D54" s="33"/>
    </row>
    <row r="55" spans="4:4" ht="31.5" customHeight="1" x14ac:dyDescent="0.25">
      <c r="D55" s="33"/>
    </row>
    <row r="56" spans="4:4" ht="31.5" customHeight="1" x14ac:dyDescent="0.25">
      <c r="D56" s="33"/>
    </row>
    <row r="57" spans="4:4" ht="31.5" customHeight="1" x14ac:dyDescent="0.25">
      <c r="D57" s="33"/>
    </row>
    <row r="58" spans="4:4" ht="46.9" customHeight="1" x14ac:dyDescent="0.25">
      <c r="D58" s="33"/>
    </row>
    <row r="59" spans="4:4" ht="46.9" customHeight="1" x14ac:dyDescent="0.25">
      <c r="D59" s="33"/>
    </row>
    <row r="60" spans="4:4" ht="46.9" customHeight="1" x14ac:dyDescent="0.25">
      <c r="D60" s="33"/>
    </row>
  </sheetData>
  <mergeCells count="8">
    <mergeCell ref="B12:H12"/>
    <mergeCell ref="B1:E1"/>
    <mergeCell ref="B5:E5"/>
    <mergeCell ref="B9:F9"/>
    <mergeCell ref="N1:Q1"/>
    <mergeCell ref="N5:Q5"/>
    <mergeCell ref="H5:L5"/>
    <mergeCell ref="H1:L1"/>
  </mergeCells>
  <phoneticPr fontId="13" type="noConversion"/>
  <conditionalFormatting sqref="L13">
    <cfRule type="cellIs" dxfId="11" priority="1" operator="greaterThan">
      <formula>0.08</formula>
    </cfRule>
  </conditionalFormatting>
  <pageMargins left="0.2" right="0.2" top="0.5" bottom="0.25" header="0.3" footer="0.3"/>
  <pageSetup orientation="landscape" r:id="rId1"/>
  <headerFooter>
    <oddHeader>&amp;C&amp;A</oddHeader>
  </headerFooter>
  <rowBreaks count="1" manualBreakCount="1">
    <brk id="11" max="1638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E0FC1-9422-4ABA-9CE0-D314FC5FDB38}">
  <dimension ref="A1:Q61"/>
  <sheetViews>
    <sheetView topLeftCell="A10" workbookViewId="0">
      <selection activeCell="B402" sqref="B402"/>
    </sheetView>
  </sheetViews>
  <sheetFormatPr defaultColWidth="9.140625" defaultRowHeight="46.9" customHeight="1" x14ac:dyDescent="0.25"/>
  <cols>
    <col min="1" max="1" width="2.7109375" style="7" customWidth="1"/>
    <col min="2" max="2" width="15.42578125" style="7" customWidth="1"/>
    <col min="3" max="3" width="5.7109375" style="7" customWidth="1"/>
    <col min="4" max="4" width="8.85546875" style="7" customWidth="1"/>
    <col min="5" max="5" width="6.85546875" style="7" customWidth="1"/>
    <col min="6" max="6" width="8" style="7" customWidth="1"/>
    <col min="7" max="7" width="8.7109375" style="7" customWidth="1"/>
    <col min="8" max="10" width="7.7109375" style="7" customWidth="1"/>
    <col min="11" max="11" width="9.28515625" style="7" customWidth="1"/>
    <col min="12" max="12" width="8.85546875" style="7" customWidth="1"/>
    <col min="13" max="13" width="8.5703125" style="7" customWidth="1"/>
    <col min="14" max="14" width="8.28515625" style="7" customWidth="1"/>
    <col min="15" max="16384" width="9.140625" style="7"/>
  </cols>
  <sheetData>
    <row r="1" spans="1:17" ht="23.45" customHeight="1" x14ac:dyDescent="0.3">
      <c r="B1" s="94" t="s">
        <v>2064</v>
      </c>
      <c r="C1" s="95"/>
      <c r="D1" s="95"/>
      <c r="E1" s="95"/>
      <c r="F1" s="95"/>
      <c r="H1" s="94" t="s">
        <v>23</v>
      </c>
      <c r="I1" s="95"/>
      <c r="J1" s="95"/>
      <c r="K1" s="95"/>
      <c r="L1" s="95"/>
      <c r="N1" s="99" t="s">
        <v>1783</v>
      </c>
      <c r="O1" s="99"/>
      <c r="P1" s="99"/>
      <c r="Q1" s="7" t="s">
        <v>101</v>
      </c>
    </row>
    <row r="2" spans="1:17" ht="59.25" customHeight="1" x14ac:dyDescent="0.25">
      <c r="B2" s="2" t="str">
        <f>Summary!Y1</f>
        <v>2025 Members as of 4/18/2025</v>
      </c>
      <c r="C2" s="1" t="s">
        <v>0</v>
      </c>
      <c r="D2" s="1" t="s">
        <v>149</v>
      </c>
      <c r="E2" s="10" t="s">
        <v>27</v>
      </c>
      <c r="F2" s="81" t="s">
        <v>2061</v>
      </c>
      <c r="H2" s="2" t="str">
        <f>B2</f>
        <v>2025 Members as of 4/18/2025</v>
      </c>
      <c r="I2" s="1" t="s">
        <v>0</v>
      </c>
      <c r="J2" s="1" t="s">
        <v>149</v>
      </c>
      <c r="K2" s="10" t="s">
        <v>27</v>
      </c>
      <c r="L2" s="81" t="s">
        <v>2061</v>
      </c>
      <c r="N2" s="16" t="s">
        <v>1781</v>
      </c>
      <c r="O2" s="16" t="s">
        <v>1780</v>
      </c>
      <c r="P2" s="16" t="s">
        <v>27</v>
      </c>
      <c r="Q2" s="81" t="s">
        <v>2061</v>
      </c>
    </row>
    <row r="3" spans="1:17" ht="19.149999999999999" customHeight="1" x14ac:dyDescent="0.25">
      <c r="B3" s="4">
        <f>SUMIFS('2025 Girls'!D:D,'2025 Girls'!$A:$A,$Q$1)</f>
        <v>6</v>
      </c>
      <c r="C3" s="4">
        <f>VLOOKUP($Q$1,'2025 Girls'!A:G,6,0)</f>
        <v>5</v>
      </c>
      <c r="D3" s="4">
        <v>21</v>
      </c>
      <c r="E3" s="4">
        <f>D3-B3</f>
        <v>15</v>
      </c>
      <c r="F3" s="8">
        <f>B3/D3</f>
        <v>0.2857142857142857</v>
      </c>
      <c r="H3" s="4">
        <f>SUMIFS('2025 Girls'!E:E,'2025 Girls'!$A:$A,$Q$1)</f>
        <v>22</v>
      </c>
      <c r="I3" s="4">
        <f>VLOOKUP($Q$1,'2025 Girls'!A:G,7,0)</f>
        <v>26</v>
      </c>
      <c r="J3" s="4">
        <v>24</v>
      </c>
      <c r="K3" s="4">
        <f>J3-H3</f>
        <v>2</v>
      </c>
      <c r="L3" s="8">
        <f>H3/J3</f>
        <v>0.91666666666666663</v>
      </c>
      <c r="N3" s="21">
        <f>B3+H3</f>
        <v>28</v>
      </c>
      <c r="O3" s="21">
        <f>D3+J3</f>
        <v>45</v>
      </c>
      <c r="P3" s="21">
        <f>O3-N3</f>
        <v>17</v>
      </c>
      <c r="Q3" s="8">
        <f>N3/O3</f>
        <v>0.62222222222222223</v>
      </c>
    </row>
    <row r="4" spans="1:17" ht="9.6" customHeight="1" x14ac:dyDescent="0.25"/>
    <row r="5" spans="1:17" ht="46.9" customHeight="1" x14ac:dyDescent="0.3">
      <c r="B5" s="94" t="s">
        <v>2062</v>
      </c>
      <c r="C5" s="95"/>
      <c r="D5" s="95"/>
      <c r="E5" s="95"/>
      <c r="F5" s="95"/>
      <c r="H5" s="94" t="s">
        <v>22</v>
      </c>
      <c r="I5" s="95"/>
      <c r="J5" s="95"/>
      <c r="K5" s="95"/>
      <c r="L5" s="95"/>
      <c r="M5" s="83"/>
      <c r="N5" s="99" t="s">
        <v>1784</v>
      </c>
      <c r="O5" s="99"/>
      <c r="P5" s="99"/>
      <c r="Q5" s="99"/>
    </row>
    <row r="6" spans="1:17" ht="64.900000000000006" customHeight="1" x14ac:dyDescent="0.25">
      <c r="B6" s="14" t="str">
        <f>B2</f>
        <v>2025 Members as of 4/18/2025</v>
      </c>
      <c r="C6" s="6" t="s">
        <v>0</v>
      </c>
      <c r="D6" s="6" t="s">
        <v>151</v>
      </c>
      <c r="E6" s="10" t="s">
        <v>27</v>
      </c>
      <c r="F6" s="81" t="s">
        <v>2061</v>
      </c>
      <c r="H6" s="15" t="str">
        <f>B2</f>
        <v>2025 Members as of 4/18/2025</v>
      </c>
      <c r="I6" s="6" t="s">
        <v>20</v>
      </c>
      <c r="J6" s="6" t="s">
        <v>150</v>
      </c>
      <c r="K6" s="10" t="s">
        <v>27</v>
      </c>
      <c r="L6" s="81" t="s">
        <v>2061</v>
      </c>
      <c r="N6" s="16" t="s">
        <v>1781</v>
      </c>
      <c r="O6" s="16" t="s">
        <v>1782</v>
      </c>
      <c r="P6" s="16" t="s">
        <v>27</v>
      </c>
      <c r="Q6" s="81" t="s">
        <v>2061</v>
      </c>
    </row>
    <row r="7" spans="1:17" ht="24.6" customHeight="1" x14ac:dyDescent="0.25">
      <c r="B7" s="4">
        <f>SUMIFS('2025 Adults'!D:D,'2025 Adults'!$A:$A,$Q$1)</f>
        <v>3</v>
      </c>
      <c r="C7" s="21">
        <f>VLOOKUP($Q$1,'2025 Adults'!A:G,6,0)</f>
        <v>6</v>
      </c>
      <c r="D7" s="21">
        <v>2</v>
      </c>
      <c r="E7" s="4">
        <f>D7-B7</f>
        <v>-1</v>
      </c>
      <c r="F7" s="8">
        <f>B7/D7</f>
        <v>1.5</v>
      </c>
      <c r="H7" s="4">
        <f>SUMIFS('2025 Adults'!E:E,'2025 Adults'!$A:$A,$Q$1)</f>
        <v>16</v>
      </c>
      <c r="I7" s="21">
        <f>VLOOKUP($Q$1,'2025 Adults'!A:G,7,0)</f>
        <v>14</v>
      </c>
      <c r="J7" s="21">
        <v>26</v>
      </c>
      <c r="K7" s="4">
        <f>J7-H7</f>
        <v>10</v>
      </c>
      <c r="L7" s="8">
        <f>H7/J7</f>
        <v>0.61538461538461542</v>
      </c>
      <c r="N7" s="21">
        <f>B7+H7</f>
        <v>19</v>
      </c>
      <c r="O7" s="21">
        <f>D7+J7</f>
        <v>28</v>
      </c>
      <c r="P7" s="21">
        <f>O7-N7</f>
        <v>9</v>
      </c>
      <c r="Q7" s="8">
        <f>N7/O7</f>
        <v>0.6785714285714286</v>
      </c>
    </row>
    <row r="8" spans="1:17" ht="13.15" customHeight="1" x14ac:dyDescent="0.25"/>
    <row r="9" spans="1:17" ht="46.9" customHeight="1" x14ac:dyDescent="0.3">
      <c r="B9" s="98" t="s">
        <v>28</v>
      </c>
      <c r="C9" s="93"/>
      <c r="D9" s="93"/>
      <c r="E9" s="93"/>
      <c r="F9" s="93"/>
    </row>
    <row r="10" spans="1:17" ht="46.9" customHeight="1" x14ac:dyDescent="0.25">
      <c r="B10" s="9" t="s">
        <v>21</v>
      </c>
      <c r="C10" s="3" t="s">
        <v>29</v>
      </c>
      <c r="D10" s="10" t="s">
        <v>27</v>
      </c>
      <c r="E10" s="81" t="s">
        <v>2061</v>
      </c>
    </row>
    <row r="11" spans="1:17" ht="18" customHeight="1" x14ac:dyDescent="0.25">
      <c r="B11" s="4">
        <f>COUNTIF('2025 New Troops'!A:A,Q1)</f>
        <v>0</v>
      </c>
      <c r="C11" s="5">
        <v>2</v>
      </c>
      <c r="D11" s="24">
        <f>C11-B11</f>
        <v>2</v>
      </c>
      <c r="E11" s="8">
        <f>B11/C11</f>
        <v>0</v>
      </c>
    </row>
    <row r="12" spans="1:17" ht="46.9" customHeight="1" x14ac:dyDescent="0.35">
      <c r="B12" s="97" t="s">
        <v>25</v>
      </c>
      <c r="C12" s="97"/>
      <c r="D12" s="97"/>
      <c r="E12" s="97"/>
      <c r="F12" s="97"/>
      <c r="G12" s="97"/>
      <c r="H12" s="97"/>
    </row>
    <row r="13" spans="1:17" ht="46.9" customHeight="1" x14ac:dyDescent="0.25">
      <c r="A13" s="24" t="s">
        <v>152</v>
      </c>
      <c r="B13" s="49" t="s">
        <v>2</v>
      </c>
      <c r="C13" s="49" t="s">
        <v>3</v>
      </c>
      <c r="D13" s="50" t="s">
        <v>4</v>
      </c>
      <c r="E13" s="51" t="s">
        <v>5</v>
      </c>
      <c r="F13" s="51" t="s">
        <v>6</v>
      </c>
      <c r="G13" s="52" t="s">
        <v>7</v>
      </c>
      <c r="H13" s="52" t="s">
        <v>1824</v>
      </c>
      <c r="I13" s="52" t="s">
        <v>8</v>
      </c>
      <c r="J13" s="70" t="str">
        <f>Summary!Y1</f>
        <v>2025 Members as of 4/18/2025</v>
      </c>
      <c r="K13" s="53" t="s">
        <v>9</v>
      </c>
      <c r="L13" s="54" t="s">
        <v>10</v>
      </c>
    </row>
    <row r="14" spans="1:17" ht="25.5" customHeight="1" x14ac:dyDescent="0.25">
      <c r="A14" s="7" t="s">
        <v>757</v>
      </c>
      <c r="B14" s="35" t="s">
        <v>758</v>
      </c>
      <c r="C14" s="56" t="s">
        <v>13</v>
      </c>
      <c r="D14" s="56" t="s">
        <v>3298</v>
      </c>
      <c r="E14" s="56">
        <v>79506</v>
      </c>
      <c r="F14" s="56" t="s">
        <v>3299</v>
      </c>
      <c r="G14" s="56" t="s">
        <v>2695</v>
      </c>
      <c r="H14" s="56" t="s">
        <v>2710</v>
      </c>
      <c r="I14" s="4">
        <v>75</v>
      </c>
      <c r="J14" s="22">
        <f>IFERROR(VLOOKUP(A14,'GS by School'!A:D,3,0),0)</f>
        <v>1</v>
      </c>
      <c r="K14" s="4">
        <f>I14-J14</f>
        <v>74</v>
      </c>
      <c r="L14" s="8">
        <f>IFERROR(I14/#REF!,0)</f>
        <v>0</v>
      </c>
    </row>
    <row r="15" spans="1:17" ht="25.5" customHeight="1" x14ac:dyDescent="0.25">
      <c r="A15" s="7" t="s">
        <v>3300</v>
      </c>
      <c r="B15" s="35" t="s">
        <v>3301</v>
      </c>
      <c r="C15" s="56" t="s">
        <v>13</v>
      </c>
      <c r="D15" s="56" t="s">
        <v>1913</v>
      </c>
      <c r="E15" s="56">
        <v>79512</v>
      </c>
      <c r="F15" s="56" t="s">
        <v>3302</v>
      </c>
      <c r="G15" s="56" t="s">
        <v>2695</v>
      </c>
      <c r="H15" s="56" t="s">
        <v>2744</v>
      </c>
      <c r="I15" s="4">
        <v>362</v>
      </c>
      <c r="J15" s="22">
        <f>IFERROR(VLOOKUP(A15,'GS by School'!A:D,3,0),0)</f>
        <v>0</v>
      </c>
      <c r="K15" s="4">
        <f t="shared" ref="K15:K29" si="0">I15-J15</f>
        <v>362</v>
      </c>
      <c r="L15" s="8">
        <f>IFERROR(I15/#REF!,0)</f>
        <v>0</v>
      </c>
    </row>
    <row r="16" spans="1:17" ht="25.5" customHeight="1" x14ac:dyDescent="0.25">
      <c r="A16" s="7" t="s">
        <v>1211</v>
      </c>
      <c r="B16" s="35" t="s">
        <v>1212</v>
      </c>
      <c r="C16" s="56" t="s">
        <v>13</v>
      </c>
      <c r="D16" s="56" t="s">
        <v>1914</v>
      </c>
      <c r="E16" s="56">
        <v>79556</v>
      </c>
      <c r="F16" s="56" t="s">
        <v>3303</v>
      </c>
      <c r="G16" s="56" t="s">
        <v>2709</v>
      </c>
      <c r="H16" s="56" t="s">
        <v>2767</v>
      </c>
      <c r="I16" s="4">
        <v>116</v>
      </c>
      <c r="J16" s="22">
        <f>IFERROR(VLOOKUP(A16,'GS by School'!A:D,3,0),0)</f>
        <v>2</v>
      </c>
      <c r="K16" s="4">
        <f t="shared" si="0"/>
        <v>114</v>
      </c>
      <c r="L16" s="8">
        <f>IFERROR(I16/#REF!,0)</f>
        <v>0</v>
      </c>
    </row>
    <row r="17" spans="1:12" ht="25.5" customHeight="1" x14ac:dyDescent="0.25">
      <c r="A17" s="7" t="s">
        <v>997</v>
      </c>
      <c r="B17" s="35" t="s">
        <v>998</v>
      </c>
      <c r="C17" s="56" t="s">
        <v>13</v>
      </c>
      <c r="D17" s="56" t="s">
        <v>1915</v>
      </c>
      <c r="E17" s="56">
        <v>79526</v>
      </c>
      <c r="F17" s="56" t="s">
        <v>3304</v>
      </c>
      <c r="G17" s="56" t="s">
        <v>2695</v>
      </c>
      <c r="H17" s="56" t="s">
        <v>2710</v>
      </c>
      <c r="I17" s="4">
        <v>127</v>
      </c>
      <c r="J17" s="22">
        <f>IFERROR(VLOOKUP(A17,'GS by School'!A:D,3,0),0)</f>
        <v>0</v>
      </c>
      <c r="K17" s="4">
        <f t="shared" si="0"/>
        <v>127</v>
      </c>
      <c r="L17" s="8">
        <f>IFERROR(I17/#REF!,0)</f>
        <v>0</v>
      </c>
    </row>
    <row r="18" spans="1:12" ht="33" customHeight="1" x14ac:dyDescent="0.25">
      <c r="A18" s="7" t="s">
        <v>827</v>
      </c>
      <c r="B18" s="35" t="s">
        <v>3305</v>
      </c>
      <c r="C18" s="56" t="s">
        <v>13</v>
      </c>
      <c r="D18" s="56" t="s">
        <v>1892</v>
      </c>
      <c r="E18" s="56">
        <v>79545</v>
      </c>
      <c r="F18" s="56" t="s">
        <v>3306</v>
      </c>
      <c r="G18" s="56" t="s">
        <v>2695</v>
      </c>
      <c r="H18" s="56" t="s">
        <v>2710</v>
      </c>
      <c r="I18" s="4">
        <v>101</v>
      </c>
      <c r="J18" s="22">
        <f>IFERROR(VLOOKUP(A18,'GS by School'!A:D,3,0),0)</f>
        <v>0</v>
      </c>
      <c r="K18" s="4">
        <f t="shared" si="0"/>
        <v>101</v>
      </c>
      <c r="L18" s="8">
        <f>IFERROR(I18/#REF!,0)</f>
        <v>0</v>
      </c>
    </row>
    <row r="19" spans="1:12" ht="25.5" customHeight="1" x14ac:dyDescent="0.25">
      <c r="A19" s="7" t="s">
        <v>246</v>
      </c>
      <c r="B19" s="35" t="s">
        <v>247</v>
      </c>
      <c r="C19" s="56" t="s">
        <v>13</v>
      </c>
      <c r="D19" s="56" t="s">
        <v>1916</v>
      </c>
      <c r="E19" s="56">
        <v>79527</v>
      </c>
      <c r="F19" s="56" t="s">
        <v>3307</v>
      </c>
      <c r="G19" s="56" t="s">
        <v>2695</v>
      </c>
      <c r="H19" s="56" t="s">
        <v>2710</v>
      </c>
      <c r="I19" s="4">
        <v>128</v>
      </c>
      <c r="J19" s="22">
        <f>IFERROR(VLOOKUP(A19,'GS by School'!A:D,3,0),0)</f>
        <v>0</v>
      </c>
      <c r="K19" s="4">
        <f t="shared" si="0"/>
        <v>128</v>
      </c>
      <c r="L19" s="8">
        <f>IFERROR(I19/#REF!,0)</f>
        <v>0</v>
      </c>
    </row>
    <row r="20" spans="1:12" ht="25.5" customHeight="1" x14ac:dyDescent="0.25">
      <c r="A20" s="7" t="s">
        <v>238</v>
      </c>
      <c r="B20" s="35" t="s">
        <v>239</v>
      </c>
      <c r="C20" s="56" t="s">
        <v>13</v>
      </c>
      <c r="D20" s="56" t="s">
        <v>3308</v>
      </c>
      <c r="E20" s="56">
        <v>79528</v>
      </c>
      <c r="F20" s="56" t="s">
        <v>3309</v>
      </c>
      <c r="G20" s="56" t="s">
        <v>2695</v>
      </c>
      <c r="H20" s="56" t="s">
        <v>2710</v>
      </c>
      <c r="I20" s="4">
        <v>74</v>
      </c>
      <c r="J20" s="22">
        <f>IFERROR(VLOOKUP(A20,'GS by School'!A:D,3,0),0)</f>
        <v>2</v>
      </c>
      <c r="K20" s="4">
        <f t="shared" si="0"/>
        <v>72</v>
      </c>
      <c r="L20" s="8">
        <f>IFERROR(I20/#REF!,0)</f>
        <v>0</v>
      </c>
    </row>
    <row r="21" spans="1:12" ht="25.5" customHeight="1" x14ac:dyDescent="0.25">
      <c r="A21" s="7" t="s">
        <v>1340</v>
      </c>
      <c r="B21" s="35" t="s">
        <v>1341</v>
      </c>
      <c r="C21" s="56" t="s">
        <v>13</v>
      </c>
      <c r="D21" s="56" t="s">
        <v>1917</v>
      </c>
      <c r="E21" s="56">
        <v>79532</v>
      </c>
      <c r="F21" s="56" t="s">
        <v>3310</v>
      </c>
      <c r="G21" s="56" t="s">
        <v>2695</v>
      </c>
      <c r="H21" s="56" t="s">
        <v>2710</v>
      </c>
      <c r="I21" s="4">
        <v>54</v>
      </c>
      <c r="J21" s="22">
        <f>IFERROR(VLOOKUP(A21,'GS by School'!A:D,3,0),0)</f>
        <v>0</v>
      </c>
      <c r="K21" s="4">
        <f t="shared" si="0"/>
        <v>54</v>
      </c>
      <c r="L21" s="8">
        <f>IFERROR(I21/#REF!,0)</f>
        <v>0</v>
      </c>
    </row>
    <row r="22" spans="1:12" ht="25.5" customHeight="1" x14ac:dyDescent="0.25">
      <c r="A22" s="7" t="s">
        <v>3311</v>
      </c>
      <c r="B22" s="35" t="s">
        <v>3312</v>
      </c>
      <c r="C22" s="56" t="s">
        <v>13</v>
      </c>
      <c r="D22" s="56" t="s">
        <v>1892</v>
      </c>
      <c r="E22" s="56">
        <v>79545</v>
      </c>
      <c r="F22" s="56" t="s">
        <v>3313</v>
      </c>
      <c r="G22" s="56" t="s">
        <v>2695</v>
      </c>
      <c r="H22" s="56" t="s">
        <v>2698</v>
      </c>
      <c r="I22" s="4">
        <v>58</v>
      </c>
      <c r="J22" s="22">
        <f>IFERROR(VLOOKUP(A22,'GS by School'!A:D,3,0),0)</f>
        <v>0</v>
      </c>
      <c r="K22" s="4">
        <f t="shared" si="0"/>
        <v>58</v>
      </c>
      <c r="L22" s="8">
        <f>IFERROR(I22/#REF!,0)</f>
        <v>0</v>
      </c>
    </row>
    <row r="23" spans="1:12" ht="25.5" customHeight="1" x14ac:dyDescent="0.25">
      <c r="A23" s="38" t="s">
        <v>1701</v>
      </c>
      <c r="B23" s="58" t="s">
        <v>3314</v>
      </c>
      <c r="C23" s="55" t="s">
        <v>13</v>
      </c>
      <c r="D23" s="48" t="s">
        <v>3315</v>
      </c>
      <c r="E23" s="48">
        <v>79545</v>
      </c>
      <c r="F23" s="48" t="s">
        <v>3313</v>
      </c>
      <c r="G23" s="48" t="s">
        <v>2709</v>
      </c>
      <c r="H23" s="48" t="s">
        <v>2696</v>
      </c>
      <c r="I23" s="4">
        <v>106</v>
      </c>
      <c r="J23" s="22">
        <f>IFERROR(VLOOKUP(A23,'GS by School'!A:D,3,0),0)</f>
        <v>0</v>
      </c>
      <c r="K23" s="4">
        <f t="shared" si="0"/>
        <v>106</v>
      </c>
      <c r="L23" s="8">
        <f>IFERROR(I23/#REF!,0)</f>
        <v>0</v>
      </c>
    </row>
    <row r="24" spans="1:12" ht="25.5" customHeight="1" x14ac:dyDescent="0.25">
      <c r="A24" s="38" t="s">
        <v>1920</v>
      </c>
      <c r="B24" s="58" t="s">
        <v>1921</v>
      </c>
      <c r="C24" s="55" t="s">
        <v>13</v>
      </c>
      <c r="D24" s="48" t="s">
        <v>1919</v>
      </c>
      <c r="E24" s="48">
        <v>79546</v>
      </c>
      <c r="F24" s="48" t="s">
        <v>3316</v>
      </c>
      <c r="G24" s="48" t="s">
        <v>2695</v>
      </c>
      <c r="H24" s="48" t="s">
        <v>2710</v>
      </c>
      <c r="I24" s="4">
        <v>120</v>
      </c>
      <c r="J24" s="22">
        <f>IFERROR(VLOOKUP(A24,'GS by School'!A:D,3,0),0)</f>
        <v>0</v>
      </c>
      <c r="K24" s="4">
        <f t="shared" si="0"/>
        <v>120</v>
      </c>
      <c r="L24" s="8">
        <f>IFERROR(I24/#REF!,0)</f>
        <v>0</v>
      </c>
    </row>
    <row r="25" spans="1:12" ht="25.5" customHeight="1" x14ac:dyDescent="0.25">
      <c r="A25" s="4" t="s">
        <v>972</v>
      </c>
      <c r="B25" s="35" t="s">
        <v>973</v>
      </c>
      <c r="C25" s="56" t="s">
        <v>13</v>
      </c>
      <c r="D25" s="56" t="s">
        <v>1922</v>
      </c>
      <c r="E25" s="56">
        <v>79549</v>
      </c>
      <c r="F25" s="56" t="s">
        <v>3317</v>
      </c>
      <c r="G25" s="56" t="s">
        <v>2695</v>
      </c>
      <c r="H25" s="56" t="s">
        <v>2768</v>
      </c>
      <c r="I25" s="4">
        <v>430</v>
      </c>
      <c r="J25" s="22">
        <f>IFERROR(VLOOKUP(A25,'GS by School'!A:D,3,0),0)</f>
        <v>14</v>
      </c>
      <c r="K25" s="4">
        <f t="shared" si="0"/>
        <v>416</v>
      </c>
      <c r="L25" s="8">
        <f>IFERROR(I25/#REF!,0)</f>
        <v>0</v>
      </c>
    </row>
    <row r="26" spans="1:12" ht="25.5" customHeight="1" x14ac:dyDescent="0.25">
      <c r="A26" s="4" t="s">
        <v>3318</v>
      </c>
      <c r="B26" s="35" t="s">
        <v>3319</v>
      </c>
      <c r="C26" s="56" t="s">
        <v>13</v>
      </c>
      <c r="D26" s="56" t="s">
        <v>1914</v>
      </c>
      <c r="E26" s="56">
        <v>79556</v>
      </c>
      <c r="F26" s="56" t="s">
        <v>3303</v>
      </c>
      <c r="G26" s="56" t="s">
        <v>2695</v>
      </c>
      <c r="H26" s="56" t="s">
        <v>2695</v>
      </c>
      <c r="I26" s="4">
        <v>32</v>
      </c>
      <c r="J26" s="22">
        <f>IFERROR(VLOOKUP(A26,'GS by School'!A:D,3,0),0)</f>
        <v>0</v>
      </c>
      <c r="K26" s="4">
        <f t="shared" si="0"/>
        <v>32</v>
      </c>
      <c r="L26" s="8">
        <f>IFERROR(I26/#REF!,0)</f>
        <v>0</v>
      </c>
    </row>
    <row r="27" spans="1:12" ht="25.5" customHeight="1" x14ac:dyDescent="0.25">
      <c r="A27" s="4" t="s">
        <v>507</v>
      </c>
      <c r="B27" s="35" t="s">
        <v>508</v>
      </c>
      <c r="C27" s="56" t="s">
        <v>13</v>
      </c>
      <c r="D27" s="56" t="s">
        <v>1914</v>
      </c>
      <c r="E27" s="56">
        <v>79556</v>
      </c>
      <c r="F27" s="56" t="s">
        <v>3303</v>
      </c>
      <c r="G27" s="56" t="s">
        <v>2695</v>
      </c>
      <c r="H27" s="56" t="s">
        <v>2698</v>
      </c>
      <c r="I27" s="4">
        <v>118</v>
      </c>
      <c r="J27" s="22">
        <f>IFERROR(VLOOKUP(A27,'GS by School'!A:D,3,0),0)</f>
        <v>1</v>
      </c>
      <c r="K27" s="4">
        <f t="shared" si="0"/>
        <v>117</v>
      </c>
      <c r="L27" s="8">
        <f>IFERROR(I27/#REF!,0)</f>
        <v>0</v>
      </c>
    </row>
    <row r="28" spans="1:12" ht="25.5" customHeight="1" x14ac:dyDescent="0.25">
      <c r="A28" s="4" t="s">
        <v>3320</v>
      </c>
      <c r="B28" s="35" t="s">
        <v>3321</v>
      </c>
      <c r="C28" s="56" t="s">
        <v>13</v>
      </c>
      <c r="D28" s="56" t="s">
        <v>1914</v>
      </c>
      <c r="E28" s="56">
        <v>79556</v>
      </c>
      <c r="F28" s="56" t="s">
        <v>3303</v>
      </c>
      <c r="G28" s="56" t="s">
        <v>2768</v>
      </c>
      <c r="H28" s="56" t="s">
        <v>2696</v>
      </c>
      <c r="I28" s="4">
        <v>192</v>
      </c>
      <c r="J28" s="22">
        <f>IFERROR(VLOOKUP(A28,'GS by School'!A:D,3,0),0)</f>
        <v>0</v>
      </c>
      <c r="K28" s="4">
        <f t="shared" si="0"/>
        <v>192</v>
      </c>
      <c r="L28" s="8">
        <f>IFERROR(I28/#REF!,0)</f>
        <v>0</v>
      </c>
    </row>
    <row r="29" spans="1:12" ht="32.25" customHeight="1" x14ac:dyDescent="0.25">
      <c r="A29" s="4" t="s">
        <v>1318</v>
      </c>
      <c r="B29" s="35" t="s">
        <v>1319</v>
      </c>
      <c r="C29" s="56" t="s">
        <v>13</v>
      </c>
      <c r="D29" s="56" t="s">
        <v>3322</v>
      </c>
      <c r="E29" s="56">
        <v>79565</v>
      </c>
      <c r="F29" s="56" t="s">
        <v>3323</v>
      </c>
      <c r="G29" s="56" t="s">
        <v>2695</v>
      </c>
      <c r="H29" s="56" t="s">
        <v>2710</v>
      </c>
      <c r="I29" s="4">
        <v>117</v>
      </c>
      <c r="J29" s="22">
        <f>IFERROR(VLOOKUP(A29,'GS by School'!A:D,3,0),0)</f>
        <v>0</v>
      </c>
      <c r="K29" s="4">
        <f t="shared" si="0"/>
        <v>117</v>
      </c>
      <c r="L29" s="8">
        <f>IFERROR(I29/#REF!,0)</f>
        <v>0</v>
      </c>
    </row>
    <row r="30" spans="1:12" ht="25.5" customHeight="1" x14ac:dyDescent="0.25">
      <c r="D30" s="33"/>
    </row>
    <row r="31" spans="1:12" ht="25.5" customHeight="1" x14ac:dyDescent="0.25">
      <c r="D31" s="33"/>
    </row>
    <row r="32" spans="1:12" ht="25.5" customHeight="1" x14ac:dyDescent="0.25">
      <c r="D32" s="33"/>
    </row>
    <row r="33" spans="4:4" ht="25.5" customHeight="1" x14ac:dyDescent="0.25">
      <c r="D33" s="33"/>
    </row>
    <row r="34" spans="4:4" ht="25.5" customHeight="1" x14ac:dyDescent="0.25">
      <c r="D34" s="33"/>
    </row>
    <row r="35" spans="4:4" ht="25.5" customHeight="1" x14ac:dyDescent="0.25">
      <c r="D35" s="33"/>
    </row>
    <row r="36" spans="4:4" ht="25.5" customHeight="1" x14ac:dyDescent="0.25">
      <c r="D36" s="33"/>
    </row>
    <row r="37" spans="4:4" ht="25.5" customHeight="1" x14ac:dyDescent="0.25">
      <c r="D37" s="33"/>
    </row>
    <row r="38" spans="4:4" ht="25.5" customHeight="1" x14ac:dyDescent="0.25">
      <c r="D38" s="33"/>
    </row>
    <row r="39" spans="4:4" ht="25.5" customHeight="1" x14ac:dyDescent="0.25">
      <c r="D39" s="33"/>
    </row>
    <row r="40" spans="4:4" ht="25.5" customHeight="1" x14ac:dyDescent="0.25">
      <c r="D40" s="33"/>
    </row>
    <row r="41" spans="4:4" ht="25.5" customHeight="1" x14ac:dyDescent="0.25">
      <c r="D41" s="33"/>
    </row>
    <row r="42" spans="4:4" ht="25.5" customHeight="1" x14ac:dyDescent="0.25">
      <c r="D42" s="33"/>
    </row>
    <row r="43" spans="4:4" ht="25.5" customHeight="1" x14ac:dyDescent="0.25">
      <c r="D43" s="33"/>
    </row>
    <row r="44" spans="4:4" ht="25.5" customHeight="1" x14ac:dyDescent="0.25">
      <c r="D44" s="33"/>
    </row>
    <row r="45" spans="4:4" ht="25.5" customHeight="1" x14ac:dyDescent="0.25">
      <c r="D45" s="33"/>
    </row>
    <row r="46" spans="4:4" ht="25.5" customHeight="1" x14ac:dyDescent="0.25">
      <c r="D46" s="33"/>
    </row>
    <row r="47" spans="4:4" ht="25.5" customHeight="1" x14ac:dyDescent="0.25">
      <c r="D47" s="33"/>
    </row>
    <row r="48" spans="4:4" ht="25.5" customHeight="1" x14ac:dyDescent="0.25">
      <c r="D48" s="33"/>
    </row>
    <row r="49" spans="4:4" ht="25.5" customHeight="1" x14ac:dyDescent="0.25">
      <c r="D49" s="33"/>
    </row>
    <row r="50" spans="4:4" ht="25.5" customHeight="1" x14ac:dyDescent="0.25">
      <c r="D50" s="33"/>
    </row>
    <row r="51" spans="4:4" ht="25.5" customHeight="1" x14ac:dyDescent="0.25">
      <c r="D51" s="33"/>
    </row>
    <row r="52" spans="4:4" ht="25.5" customHeight="1" x14ac:dyDescent="0.25">
      <c r="D52" s="33"/>
    </row>
    <row r="53" spans="4:4" ht="25.5" customHeight="1" x14ac:dyDescent="0.25">
      <c r="D53" s="33"/>
    </row>
    <row r="54" spans="4:4" ht="25.5" customHeight="1" x14ac:dyDescent="0.25">
      <c r="D54" s="33"/>
    </row>
    <row r="55" spans="4:4" ht="25.5" customHeight="1" x14ac:dyDescent="0.25">
      <c r="D55" s="33"/>
    </row>
    <row r="56" spans="4:4" ht="25.5" customHeight="1" x14ac:dyDescent="0.25">
      <c r="D56" s="33"/>
    </row>
    <row r="57" spans="4:4" ht="25.5" customHeight="1" x14ac:dyDescent="0.25">
      <c r="D57" s="33"/>
    </row>
    <row r="58" spans="4:4" ht="25.5" customHeight="1" x14ac:dyDescent="0.25">
      <c r="D58" s="33"/>
    </row>
    <row r="59" spans="4:4" ht="46.9" customHeight="1" x14ac:dyDescent="0.25">
      <c r="D59" s="33"/>
    </row>
    <row r="60" spans="4:4" ht="46.9" customHeight="1" x14ac:dyDescent="0.25">
      <c r="D60" s="33"/>
    </row>
    <row r="61" spans="4:4" ht="46.9" customHeight="1" x14ac:dyDescent="0.25">
      <c r="D61" s="33"/>
    </row>
  </sheetData>
  <mergeCells count="8">
    <mergeCell ref="B12:H12"/>
    <mergeCell ref="B9:F9"/>
    <mergeCell ref="B1:F1"/>
    <mergeCell ref="H1:L1"/>
    <mergeCell ref="N1:P1"/>
    <mergeCell ref="N5:Q5"/>
    <mergeCell ref="H5:L5"/>
    <mergeCell ref="B5:F5"/>
  </mergeCells>
  <pageMargins left="0.2" right="0.2" top="0.5" bottom="0.25" header="0.3" footer="0.3"/>
  <pageSetup orientation="landscape" r:id="rId1"/>
  <headerFooter>
    <oddHeader>&amp;C&amp;A</oddHeader>
  </headerFooter>
  <rowBreaks count="1" manualBreakCount="1">
    <brk id="11" max="1638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7F74E-5C9D-4C73-8BD8-198A8D8D4CC5}">
  <dimension ref="A1:Q54"/>
  <sheetViews>
    <sheetView topLeftCell="A10" workbookViewId="0">
      <selection activeCell="B402" sqref="B402"/>
    </sheetView>
  </sheetViews>
  <sheetFormatPr defaultColWidth="9.140625" defaultRowHeight="46.9" customHeight="1" x14ac:dyDescent="0.25"/>
  <cols>
    <col min="1" max="1" width="2.7109375" style="7" customWidth="1"/>
    <col min="2" max="2" width="15.42578125" style="7" customWidth="1"/>
    <col min="3" max="3" width="5.7109375" style="7" customWidth="1"/>
    <col min="4" max="4" width="8.85546875" style="7" customWidth="1"/>
    <col min="5" max="5" width="6.85546875" style="7" customWidth="1"/>
    <col min="6" max="6" width="8" style="7" customWidth="1"/>
    <col min="7" max="7" width="8.7109375" style="7" customWidth="1"/>
    <col min="8" max="10" width="7.7109375" style="7" customWidth="1"/>
    <col min="11" max="11" width="9.28515625" style="7" customWidth="1"/>
    <col min="12" max="12" width="8.85546875" style="7" customWidth="1"/>
    <col min="13" max="13" width="8.5703125" style="7" customWidth="1"/>
    <col min="14" max="14" width="8.28515625" style="7" customWidth="1"/>
    <col min="15" max="16384" width="9.140625" style="7"/>
  </cols>
  <sheetData>
    <row r="1" spans="1:17" ht="23.45" customHeight="1" x14ac:dyDescent="0.3">
      <c r="B1" s="94" t="s">
        <v>2064</v>
      </c>
      <c r="C1" s="95"/>
      <c r="D1" s="95"/>
      <c r="E1" s="95"/>
      <c r="F1" s="95"/>
      <c r="H1" s="94" t="s">
        <v>23</v>
      </c>
      <c r="I1" s="95"/>
      <c r="J1" s="95"/>
      <c r="K1" s="95"/>
      <c r="L1" s="95"/>
      <c r="N1" s="99" t="s">
        <v>1783</v>
      </c>
      <c r="O1" s="99"/>
      <c r="P1" s="99"/>
      <c r="Q1" s="7" t="s">
        <v>39</v>
      </c>
    </row>
    <row r="2" spans="1:17" ht="59.25" customHeight="1" x14ac:dyDescent="0.25">
      <c r="B2" s="2" t="str">
        <f>Summary!Y1</f>
        <v>2025 Members as of 4/18/2025</v>
      </c>
      <c r="C2" s="1" t="s">
        <v>0</v>
      </c>
      <c r="D2" s="1" t="s">
        <v>149</v>
      </c>
      <c r="E2" s="10" t="s">
        <v>27</v>
      </c>
      <c r="F2" s="81" t="s">
        <v>2061</v>
      </c>
      <c r="H2" s="2" t="str">
        <f>B2</f>
        <v>2025 Members as of 4/18/2025</v>
      </c>
      <c r="I2" s="1" t="s">
        <v>0</v>
      </c>
      <c r="J2" s="1" t="s">
        <v>149</v>
      </c>
      <c r="K2" s="10" t="s">
        <v>27</v>
      </c>
      <c r="L2" s="81" t="s">
        <v>2061</v>
      </c>
      <c r="N2" s="16" t="s">
        <v>1781</v>
      </c>
      <c r="O2" s="16" t="s">
        <v>1780</v>
      </c>
      <c r="P2" s="16" t="s">
        <v>27</v>
      </c>
      <c r="Q2" s="81" t="s">
        <v>2061</v>
      </c>
    </row>
    <row r="3" spans="1:17" ht="19.149999999999999" customHeight="1" x14ac:dyDescent="0.25">
      <c r="B3" s="4">
        <f>SUMIFS('2025 Girls'!D:D,'2025 Girls'!$A:$A,$Q$1)</f>
        <v>75</v>
      </c>
      <c r="C3" s="4">
        <f>VLOOKUP($Q$1,'2025 Girls'!A:G,6,0)</f>
        <v>79</v>
      </c>
      <c r="D3" s="4">
        <v>52</v>
      </c>
      <c r="E3" s="4">
        <f>D3-B3</f>
        <v>-23</v>
      </c>
      <c r="F3" s="8">
        <f>B3/D3</f>
        <v>1.4423076923076923</v>
      </c>
      <c r="H3" s="4">
        <f>SUMIFS('2025 Girls'!E:E,'2025 Girls'!$A:$A,$Q$1)</f>
        <v>125</v>
      </c>
      <c r="I3" s="4">
        <f>VLOOKUP($Q$1,'2025 Girls'!A:G,7,0)</f>
        <v>105</v>
      </c>
      <c r="J3" s="4">
        <v>84</v>
      </c>
      <c r="K3" s="4">
        <f>J3-H3</f>
        <v>-41</v>
      </c>
      <c r="L3" s="8">
        <f>H3/J3</f>
        <v>1.4880952380952381</v>
      </c>
      <c r="N3" s="21">
        <f>B3+H3</f>
        <v>200</v>
      </c>
      <c r="O3" s="21">
        <f>D3+J3</f>
        <v>136</v>
      </c>
      <c r="P3" s="21">
        <f>O3-N3</f>
        <v>-64</v>
      </c>
      <c r="Q3" s="8">
        <f>N3/O3</f>
        <v>1.4705882352941178</v>
      </c>
    </row>
    <row r="4" spans="1:17" ht="9.6" customHeight="1" x14ac:dyDescent="0.25"/>
    <row r="5" spans="1:17" ht="46.9" customHeight="1" x14ac:dyDescent="0.3">
      <c r="B5" s="94" t="s">
        <v>2062</v>
      </c>
      <c r="C5" s="95"/>
      <c r="D5" s="95"/>
      <c r="E5" s="95"/>
      <c r="F5" s="95"/>
      <c r="H5" s="94" t="s">
        <v>22</v>
      </c>
      <c r="I5" s="95"/>
      <c r="J5" s="95"/>
      <c r="K5" s="95"/>
      <c r="L5" s="95"/>
      <c r="M5" s="83"/>
      <c r="N5" s="99" t="s">
        <v>1784</v>
      </c>
      <c r="O5" s="99"/>
      <c r="P5" s="99"/>
      <c r="Q5" s="99"/>
    </row>
    <row r="6" spans="1:17" ht="64.900000000000006" customHeight="1" x14ac:dyDescent="0.25">
      <c r="B6" s="14" t="str">
        <f>B2</f>
        <v>2025 Members as of 4/18/2025</v>
      </c>
      <c r="C6" s="6" t="s">
        <v>0</v>
      </c>
      <c r="D6" s="6" t="s">
        <v>151</v>
      </c>
      <c r="E6" s="10" t="s">
        <v>27</v>
      </c>
      <c r="F6" s="81" t="s">
        <v>2061</v>
      </c>
      <c r="H6" s="15" t="str">
        <f>B2</f>
        <v>2025 Members as of 4/18/2025</v>
      </c>
      <c r="I6" s="6" t="s">
        <v>20</v>
      </c>
      <c r="J6" s="6" t="s">
        <v>150</v>
      </c>
      <c r="K6" s="10" t="s">
        <v>27</v>
      </c>
      <c r="L6" s="81" t="s">
        <v>2061</v>
      </c>
      <c r="N6" s="16" t="s">
        <v>1781</v>
      </c>
      <c r="O6" s="16" t="s">
        <v>1782</v>
      </c>
      <c r="P6" s="16" t="s">
        <v>27</v>
      </c>
      <c r="Q6" s="81" t="s">
        <v>2061</v>
      </c>
    </row>
    <row r="7" spans="1:17" ht="24.6" customHeight="1" x14ac:dyDescent="0.25">
      <c r="B7" s="4">
        <f>SUMIFS('2025 Adults'!D:D,'2025 Adults'!$A:$A,$Q$1)</f>
        <v>51</v>
      </c>
      <c r="C7" s="21">
        <f>VLOOKUP($Q$1,'2025 Adults'!A:G,6,0)</f>
        <v>43</v>
      </c>
      <c r="D7" s="21">
        <v>56</v>
      </c>
      <c r="E7" s="4">
        <f>D7-B7</f>
        <v>5</v>
      </c>
      <c r="F7" s="8">
        <f>B7/D7</f>
        <v>0.9107142857142857</v>
      </c>
      <c r="H7" s="4">
        <f>SUMIFS('2025 Adults'!E:E,'2025 Adults'!$A:$A,$Q$1)</f>
        <v>133</v>
      </c>
      <c r="I7" s="21">
        <f>VLOOKUP($Q$1,'2025 Adults'!A:G,7,0)</f>
        <v>120</v>
      </c>
      <c r="J7" s="21">
        <v>143</v>
      </c>
      <c r="K7" s="4">
        <f>J7-H7</f>
        <v>10</v>
      </c>
      <c r="L7" s="8">
        <f>H7/J7</f>
        <v>0.93006993006993011</v>
      </c>
      <c r="N7" s="21">
        <f>B7+H7</f>
        <v>184</v>
      </c>
      <c r="O7" s="21">
        <f>D7+J7</f>
        <v>199</v>
      </c>
      <c r="P7" s="21">
        <f>O7-N7</f>
        <v>15</v>
      </c>
      <c r="Q7" s="8">
        <f>N7/O7</f>
        <v>0.92462311557788945</v>
      </c>
    </row>
    <row r="8" spans="1:17" ht="13.15" customHeight="1" x14ac:dyDescent="0.25"/>
    <row r="9" spans="1:17" ht="46.9" customHeight="1" x14ac:dyDescent="0.3">
      <c r="B9" s="98" t="s">
        <v>28</v>
      </c>
      <c r="C9" s="93"/>
      <c r="D9" s="93"/>
      <c r="E9" s="93"/>
      <c r="F9" s="93"/>
    </row>
    <row r="10" spans="1:17" ht="46.9" customHeight="1" x14ac:dyDescent="0.25">
      <c r="B10" s="9" t="s">
        <v>21</v>
      </c>
      <c r="C10" s="3" t="s">
        <v>29</v>
      </c>
      <c r="D10" s="10" t="s">
        <v>27</v>
      </c>
      <c r="E10" s="81" t="s">
        <v>2061</v>
      </c>
    </row>
    <row r="11" spans="1:17" ht="18" customHeight="1" x14ac:dyDescent="0.25">
      <c r="B11" s="4">
        <f>COUNTIF('2025 New Troops'!A:A,Q1)</f>
        <v>6</v>
      </c>
      <c r="C11" s="5">
        <v>9</v>
      </c>
      <c r="D11" s="24">
        <f>C11-B11</f>
        <v>3</v>
      </c>
      <c r="E11" s="8">
        <f>B11/C11</f>
        <v>0.66666666666666663</v>
      </c>
    </row>
    <row r="12" spans="1:17" ht="46.9" customHeight="1" x14ac:dyDescent="0.35">
      <c r="B12" s="97" t="s">
        <v>25</v>
      </c>
      <c r="C12" s="97"/>
      <c r="D12" s="97"/>
      <c r="E12" s="97"/>
      <c r="F12" s="97"/>
      <c r="G12" s="97"/>
      <c r="H12" s="97"/>
    </row>
    <row r="13" spans="1:17" ht="46.9" customHeight="1" x14ac:dyDescent="0.25">
      <c r="A13" s="24" t="s">
        <v>152</v>
      </c>
      <c r="B13" s="49" t="s">
        <v>2</v>
      </c>
      <c r="C13" s="49" t="s">
        <v>3</v>
      </c>
      <c r="D13" s="50" t="s">
        <v>4</v>
      </c>
      <c r="E13" s="51" t="s">
        <v>5</v>
      </c>
      <c r="F13" s="51" t="s">
        <v>6</v>
      </c>
      <c r="G13" s="52" t="s">
        <v>7</v>
      </c>
      <c r="H13" s="52" t="s">
        <v>1824</v>
      </c>
      <c r="I13" s="52" t="s">
        <v>8</v>
      </c>
      <c r="J13" s="70" t="str">
        <f>Summary!Y1</f>
        <v>2025 Members as of 4/18/2025</v>
      </c>
      <c r="K13" s="53" t="s">
        <v>9</v>
      </c>
      <c r="L13" s="54" t="s">
        <v>10</v>
      </c>
    </row>
    <row r="14" spans="1:17" ht="25.5" customHeight="1" x14ac:dyDescent="0.25">
      <c r="A14" s="4" t="s">
        <v>769</v>
      </c>
      <c r="B14" s="59" t="s">
        <v>2309</v>
      </c>
      <c r="C14" s="60" t="s">
        <v>13</v>
      </c>
      <c r="D14" s="61" t="s">
        <v>3324</v>
      </c>
      <c r="E14" s="60">
        <v>76351</v>
      </c>
      <c r="F14" s="65" t="s">
        <v>3325</v>
      </c>
      <c r="G14" s="62" t="s">
        <v>2695</v>
      </c>
      <c r="H14" s="62" t="s">
        <v>2711</v>
      </c>
      <c r="I14" s="63">
        <v>136</v>
      </c>
      <c r="J14" s="22">
        <f>IFERROR(VLOOKUP(A14,'GS by School'!A:D,3,0),0)</f>
        <v>6</v>
      </c>
      <c r="K14" s="4">
        <f>I14-J14</f>
        <v>130</v>
      </c>
      <c r="L14" s="8">
        <f>IFERROR(I14/#REF!,0)</f>
        <v>0</v>
      </c>
    </row>
    <row r="15" spans="1:17" ht="25.5" customHeight="1" x14ac:dyDescent="0.25">
      <c r="A15" s="38" t="s">
        <v>1122</v>
      </c>
      <c r="B15" s="58" t="s">
        <v>1123</v>
      </c>
      <c r="C15" s="55" t="s">
        <v>13</v>
      </c>
      <c r="D15" s="48" t="s">
        <v>3326</v>
      </c>
      <c r="E15" s="48">
        <v>76228</v>
      </c>
      <c r="F15" s="48" t="s">
        <v>3327</v>
      </c>
      <c r="G15" s="48" t="s">
        <v>2695</v>
      </c>
      <c r="H15" s="55" t="s">
        <v>2710</v>
      </c>
      <c r="I15" s="4">
        <v>81</v>
      </c>
      <c r="J15" s="22">
        <f>IFERROR(VLOOKUP(A15,'GS by School'!A:D,3,0),0)</f>
        <v>0</v>
      </c>
      <c r="K15" s="4">
        <f t="shared" ref="K15:K50" si="0">I15-J15</f>
        <v>81</v>
      </c>
      <c r="L15" s="8">
        <f>IFERROR(I15/#REF!,0)</f>
        <v>0</v>
      </c>
    </row>
    <row r="16" spans="1:17" ht="33.75" customHeight="1" x14ac:dyDescent="0.25">
      <c r="A16" s="38" t="s">
        <v>1233</v>
      </c>
      <c r="B16" s="58" t="s">
        <v>3328</v>
      </c>
      <c r="C16" s="55" t="s">
        <v>13</v>
      </c>
      <c r="D16" s="48" t="s">
        <v>1846</v>
      </c>
      <c r="E16" s="48">
        <v>76303</v>
      </c>
      <c r="F16" s="48" t="s">
        <v>3329</v>
      </c>
      <c r="G16" s="48" t="s">
        <v>2695</v>
      </c>
      <c r="H16" s="55" t="s">
        <v>2696</v>
      </c>
      <c r="I16" s="4">
        <v>151</v>
      </c>
      <c r="J16" s="22">
        <f>IFERROR(VLOOKUP(A16,'GS by School'!A:D,3,0),0)</f>
        <v>1</v>
      </c>
      <c r="K16" s="4">
        <f t="shared" si="0"/>
        <v>150</v>
      </c>
      <c r="L16" s="8">
        <f>IFERROR(I16/#REF!,0)</f>
        <v>0</v>
      </c>
    </row>
    <row r="17" spans="1:12" ht="25.5" customHeight="1" x14ac:dyDescent="0.25">
      <c r="A17" s="38" t="s">
        <v>354</v>
      </c>
      <c r="B17" s="58" t="s">
        <v>355</v>
      </c>
      <c r="C17" s="55" t="s">
        <v>13</v>
      </c>
      <c r="D17" s="48" t="s">
        <v>1998</v>
      </c>
      <c r="E17" s="48">
        <v>76367</v>
      </c>
      <c r="F17" s="48" t="s">
        <v>3330</v>
      </c>
      <c r="G17" s="48" t="s">
        <v>2768</v>
      </c>
      <c r="H17" s="55" t="s">
        <v>2696</v>
      </c>
      <c r="I17" s="4">
        <v>201</v>
      </c>
      <c r="J17" s="22">
        <f>IFERROR(VLOOKUP(A17,'GS by School'!A:D,3,0),0)</f>
        <v>10</v>
      </c>
      <c r="K17" s="4">
        <f t="shared" si="0"/>
        <v>191</v>
      </c>
      <c r="L17" s="8">
        <f>IFERROR(I17/#REF!,0)</f>
        <v>0</v>
      </c>
    </row>
    <row r="18" spans="1:12" ht="29.25" customHeight="1" x14ac:dyDescent="0.25">
      <c r="A18" s="38" t="s">
        <v>3331</v>
      </c>
      <c r="B18" s="58" t="s">
        <v>3332</v>
      </c>
      <c r="C18" s="55" t="s">
        <v>13</v>
      </c>
      <c r="D18" s="48" t="s">
        <v>3333</v>
      </c>
      <c r="E18" s="48">
        <v>76302</v>
      </c>
      <c r="F18" s="48" t="s">
        <v>3329</v>
      </c>
      <c r="G18" s="48" t="s">
        <v>2695</v>
      </c>
      <c r="H18" s="55" t="s">
        <v>2695</v>
      </c>
      <c r="I18" s="4">
        <v>106</v>
      </c>
      <c r="J18" s="22">
        <f>IFERROR(VLOOKUP(A18,'GS by School'!A:D,3,0),0)</f>
        <v>0</v>
      </c>
      <c r="K18" s="4">
        <f t="shared" si="0"/>
        <v>106</v>
      </c>
      <c r="L18" s="8">
        <f>IFERROR(I18/#REF!,0)</f>
        <v>0</v>
      </c>
    </row>
    <row r="19" spans="1:12" ht="25.5" customHeight="1" x14ac:dyDescent="0.25">
      <c r="A19" s="38" t="s">
        <v>490</v>
      </c>
      <c r="B19" s="58" t="s">
        <v>491</v>
      </c>
      <c r="C19" s="55" t="s">
        <v>13</v>
      </c>
      <c r="D19" s="48" t="s">
        <v>1999</v>
      </c>
      <c r="E19" s="48">
        <v>76427</v>
      </c>
      <c r="F19" s="48" t="s">
        <v>3334</v>
      </c>
      <c r="G19" s="48" t="s">
        <v>2695</v>
      </c>
      <c r="H19" s="55" t="s">
        <v>2710</v>
      </c>
      <c r="I19" s="4">
        <v>145</v>
      </c>
      <c r="J19" s="22">
        <f>IFERROR(VLOOKUP(A19,'GS by School'!A:D,3,0),0)</f>
        <v>0</v>
      </c>
      <c r="K19" s="4">
        <f t="shared" si="0"/>
        <v>145</v>
      </c>
      <c r="L19" s="8">
        <f>IFERROR(I19/#REF!,0)</f>
        <v>0</v>
      </c>
    </row>
    <row r="20" spans="1:12" ht="25.5" customHeight="1" x14ac:dyDescent="0.25">
      <c r="A20" s="38" t="s">
        <v>1283</v>
      </c>
      <c r="B20" s="58" t="s">
        <v>3335</v>
      </c>
      <c r="C20" s="55" t="s">
        <v>13</v>
      </c>
      <c r="D20" s="48" t="s">
        <v>1846</v>
      </c>
      <c r="E20" s="48">
        <v>76305</v>
      </c>
      <c r="F20" s="48" t="s">
        <v>3329</v>
      </c>
      <c r="G20" s="48" t="s">
        <v>2695</v>
      </c>
      <c r="H20" s="55" t="s">
        <v>2696</v>
      </c>
      <c r="I20" s="4">
        <v>125</v>
      </c>
      <c r="J20" s="22">
        <f>IFERROR(VLOOKUP(A20,'GS by School'!A:D,3,0),0)</f>
        <v>0</v>
      </c>
      <c r="K20" s="4">
        <f t="shared" si="0"/>
        <v>125</v>
      </c>
      <c r="L20" s="8">
        <f>IFERROR(I20/#REF!,0)</f>
        <v>0</v>
      </c>
    </row>
    <row r="21" spans="1:12" ht="25.5" customHeight="1" x14ac:dyDescent="0.25">
      <c r="A21" s="4" t="s">
        <v>423</v>
      </c>
      <c r="B21" s="35" t="s">
        <v>422</v>
      </c>
      <c r="C21" s="56" t="s">
        <v>13</v>
      </c>
      <c r="D21" s="56" t="s">
        <v>1846</v>
      </c>
      <c r="E21" s="56">
        <v>76306</v>
      </c>
      <c r="F21" s="56" t="s">
        <v>3336</v>
      </c>
      <c r="G21" s="56" t="s">
        <v>2695</v>
      </c>
      <c r="H21" s="56" t="s">
        <v>2696</v>
      </c>
      <c r="I21" s="4">
        <v>264</v>
      </c>
      <c r="J21" s="22">
        <f>IFERROR(VLOOKUP(A21,'GS by School'!A:D,3,0),0)</f>
        <v>1</v>
      </c>
      <c r="K21" s="4">
        <f t="shared" si="0"/>
        <v>263</v>
      </c>
      <c r="L21" s="8">
        <f>IFERROR(I21/#REF!,0)</f>
        <v>0</v>
      </c>
    </row>
    <row r="22" spans="1:12" ht="25.5" customHeight="1" x14ac:dyDescent="0.25">
      <c r="A22" s="4" t="s">
        <v>1442</v>
      </c>
      <c r="B22" s="35" t="s">
        <v>1443</v>
      </c>
      <c r="C22" s="56" t="s">
        <v>13</v>
      </c>
      <c r="D22" s="56" t="s">
        <v>1846</v>
      </c>
      <c r="E22" s="56">
        <v>76309</v>
      </c>
      <c r="F22" s="56" t="s">
        <v>3329</v>
      </c>
      <c r="G22" s="56" t="s">
        <v>2695</v>
      </c>
      <c r="H22" s="56" t="s">
        <v>2696</v>
      </c>
      <c r="I22" s="4">
        <v>204</v>
      </c>
      <c r="J22" s="22">
        <f>IFERROR(VLOOKUP(A22,'GS by School'!A:D,3,0),0)</f>
        <v>14</v>
      </c>
      <c r="K22" s="4">
        <f t="shared" si="0"/>
        <v>190</v>
      </c>
      <c r="L22" s="8">
        <f>IFERROR(I22/#REF!,0)</f>
        <v>0</v>
      </c>
    </row>
    <row r="23" spans="1:12" ht="25.5" customHeight="1" x14ac:dyDescent="0.25">
      <c r="A23" s="4" t="s">
        <v>1401</v>
      </c>
      <c r="B23" s="35" t="s">
        <v>1400</v>
      </c>
      <c r="C23" s="56" t="s">
        <v>13</v>
      </c>
      <c r="D23" s="56" t="s">
        <v>1846</v>
      </c>
      <c r="E23" s="56">
        <v>76308</v>
      </c>
      <c r="F23" s="56" t="s">
        <v>3329</v>
      </c>
      <c r="G23" s="56" t="s">
        <v>2695</v>
      </c>
      <c r="H23" s="56" t="s">
        <v>2696</v>
      </c>
      <c r="I23" s="4">
        <v>213</v>
      </c>
      <c r="J23" s="22">
        <f>IFERROR(VLOOKUP(A23,'GS by School'!A:D,3,0),0)</f>
        <v>6</v>
      </c>
      <c r="K23" s="4">
        <f t="shared" si="0"/>
        <v>207</v>
      </c>
      <c r="L23" s="8">
        <f>IFERROR(I23/#REF!,0)</f>
        <v>0</v>
      </c>
    </row>
    <row r="24" spans="1:12" ht="25.5" customHeight="1" x14ac:dyDescent="0.25">
      <c r="A24" s="4" t="s">
        <v>3337</v>
      </c>
      <c r="B24" s="35" t="s">
        <v>3338</v>
      </c>
      <c r="C24" s="56" t="s">
        <v>13</v>
      </c>
      <c r="D24" s="56" t="s">
        <v>3333</v>
      </c>
      <c r="E24" s="56">
        <v>76301</v>
      </c>
      <c r="F24" s="56" t="s">
        <v>3329</v>
      </c>
      <c r="G24" s="56" t="s">
        <v>2768</v>
      </c>
      <c r="H24" s="56" t="s">
        <v>2710</v>
      </c>
      <c r="I24" s="4">
        <v>0</v>
      </c>
      <c r="J24" s="22">
        <f>IFERROR(VLOOKUP(A24,'GS by School'!A:D,3,0),0)</f>
        <v>0</v>
      </c>
      <c r="K24" s="4">
        <f t="shared" si="0"/>
        <v>0</v>
      </c>
      <c r="L24" s="8">
        <f>IFERROR(I24/#REF!,0)</f>
        <v>0</v>
      </c>
    </row>
    <row r="25" spans="1:12" ht="25.5" customHeight="1" x14ac:dyDescent="0.25">
      <c r="A25" s="4" t="s">
        <v>750</v>
      </c>
      <c r="B25" s="35" t="s">
        <v>751</v>
      </c>
      <c r="C25" s="56" t="s">
        <v>13</v>
      </c>
      <c r="D25" s="56" t="s">
        <v>1846</v>
      </c>
      <c r="E25" s="56">
        <v>76302</v>
      </c>
      <c r="F25" s="56" t="s">
        <v>3329</v>
      </c>
      <c r="G25" s="56" t="s">
        <v>2695</v>
      </c>
      <c r="H25" s="56" t="s">
        <v>2696</v>
      </c>
      <c r="I25" s="4">
        <v>192</v>
      </c>
      <c r="J25" s="22">
        <f>IFERROR(VLOOKUP(A25,'GS by School'!A:D,3,0),0)</f>
        <v>3</v>
      </c>
      <c r="K25" s="4">
        <f t="shared" si="0"/>
        <v>189</v>
      </c>
      <c r="L25" s="8">
        <f>IFERROR(I25/#REF!,0)</f>
        <v>0</v>
      </c>
    </row>
    <row r="26" spans="1:12" ht="25.5" customHeight="1" x14ac:dyDescent="0.25">
      <c r="A26" s="4" t="s">
        <v>1080</v>
      </c>
      <c r="B26" s="35" t="s">
        <v>1081</v>
      </c>
      <c r="C26" s="56" t="s">
        <v>13</v>
      </c>
      <c r="D26" s="56" t="s">
        <v>1846</v>
      </c>
      <c r="E26" s="56">
        <v>76306</v>
      </c>
      <c r="F26" s="56" t="s">
        <v>3329</v>
      </c>
      <c r="G26" s="56" t="s">
        <v>2695</v>
      </c>
      <c r="H26" s="56" t="s">
        <v>2695</v>
      </c>
      <c r="I26" s="4">
        <v>115</v>
      </c>
      <c r="J26" s="22">
        <f>IFERROR(VLOOKUP(A26,'GS by School'!A:D,3,0),0)</f>
        <v>0</v>
      </c>
      <c r="K26" s="4">
        <f t="shared" si="0"/>
        <v>115</v>
      </c>
      <c r="L26" s="8">
        <f>IFERROR(I26/#REF!,0)</f>
        <v>0</v>
      </c>
    </row>
    <row r="27" spans="1:12" ht="25.5" customHeight="1" x14ac:dyDescent="0.25">
      <c r="A27" s="4" t="s">
        <v>1234</v>
      </c>
      <c r="B27" s="35" t="s">
        <v>2268</v>
      </c>
      <c r="C27" s="56" t="s">
        <v>13</v>
      </c>
      <c r="D27" s="56" t="s">
        <v>1846</v>
      </c>
      <c r="E27" s="56">
        <v>76310</v>
      </c>
      <c r="F27" s="56" t="s">
        <v>3329</v>
      </c>
      <c r="G27" s="56" t="s">
        <v>2695</v>
      </c>
      <c r="H27" s="56" t="s">
        <v>2696</v>
      </c>
      <c r="I27" s="4">
        <v>273</v>
      </c>
      <c r="J27" s="22">
        <f>IFERROR(VLOOKUP(A27,'GS by School'!A:D,3,0),0)</f>
        <v>4</v>
      </c>
      <c r="K27" s="4">
        <f t="shared" si="0"/>
        <v>269</v>
      </c>
      <c r="L27" s="8">
        <f>IFERROR(I27/#REF!,0)</f>
        <v>0</v>
      </c>
    </row>
    <row r="28" spans="1:12" ht="30" customHeight="1" x14ac:dyDescent="0.25">
      <c r="A28" s="4" t="s">
        <v>1040</v>
      </c>
      <c r="B28" s="35" t="s">
        <v>1041</v>
      </c>
      <c r="C28" s="56" t="s">
        <v>13</v>
      </c>
      <c r="D28" s="56" t="s">
        <v>1846</v>
      </c>
      <c r="E28" s="56">
        <v>76308</v>
      </c>
      <c r="F28" s="56" t="s">
        <v>3329</v>
      </c>
      <c r="G28" s="56" t="s">
        <v>2695</v>
      </c>
      <c r="H28" s="56" t="s">
        <v>2696</v>
      </c>
      <c r="I28" s="4">
        <v>225</v>
      </c>
      <c r="J28" s="22">
        <f>IFERROR(VLOOKUP(A28,'GS by School'!A:D,3,0),0)</f>
        <v>8</v>
      </c>
      <c r="K28" s="4">
        <f t="shared" si="0"/>
        <v>217</v>
      </c>
      <c r="L28" s="8">
        <f>IFERROR(I28/#REF!,0)</f>
        <v>0</v>
      </c>
    </row>
    <row r="29" spans="1:12" ht="25.5" customHeight="1" x14ac:dyDescent="0.25">
      <c r="A29" s="4" t="s">
        <v>961</v>
      </c>
      <c r="B29" s="35" t="s">
        <v>962</v>
      </c>
      <c r="C29" s="56" t="s">
        <v>13</v>
      </c>
      <c r="D29" s="56" t="s">
        <v>2000</v>
      </c>
      <c r="E29" s="56">
        <v>76450</v>
      </c>
      <c r="F29" s="56" t="s">
        <v>3339</v>
      </c>
      <c r="G29" s="56" t="s">
        <v>2695</v>
      </c>
      <c r="H29" s="56" t="s">
        <v>2696</v>
      </c>
      <c r="I29" s="4">
        <v>496</v>
      </c>
      <c r="J29" s="22">
        <f>IFERROR(VLOOKUP(A29,'GS by School'!A:D,3,0),0)</f>
        <v>3</v>
      </c>
      <c r="K29" s="4">
        <f t="shared" si="0"/>
        <v>493</v>
      </c>
      <c r="L29" s="8">
        <f>IFERROR(I29/#REF!,0)</f>
        <v>0</v>
      </c>
    </row>
    <row r="30" spans="1:12" ht="25.5" customHeight="1" x14ac:dyDescent="0.25">
      <c r="A30" s="4" t="s">
        <v>946</v>
      </c>
      <c r="B30" s="35" t="s">
        <v>3340</v>
      </c>
      <c r="C30" s="56" t="s">
        <v>13</v>
      </c>
      <c r="D30" s="56" t="s">
        <v>1846</v>
      </c>
      <c r="E30" s="56">
        <v>76306</v>
      </c>
      <c r="F30" s="56" t="s">
        <v>3329</v>
      </c>
      <c r="G30" s="56" t="s">
        <v>2695</v>
      </c>
      <c r="H30" s="56" t="s">
        <v>2696</v>
      </c>
      <c r="I30" s="4">
        <v>92</v>
      </c>
      <c r="J30" s="22">
        <f>IFERROR(VLOOKUP(A30,'GS by School'!A:D,3,0),0)</f>
        <v>0</v>
      </c>
      <c r="K30" s="4">
        <f t="shared" si="0"/>
        <v>92</v>
      </c>
      <c r="L30" s="8">
        <f>IFERROR(I30/#REF!,0)</f>
        <v>0</v>
      </c>
    </row>
    <row r="31" spans="1:12" ht="25.5" customHeight="1" x14ac:dyDescent="0.25">
      <c r="A31" s="4" t="s">
        <v>1127</v>
      </c>
      <c r="B31" s="35" t="s">
        <v>2580</v>
      </c>
      <c r="C31" s="56" t="s">
        <v>13</v>
      </c>
      <c r="D31" s="56" t="s">
        <v>2001</v>
      </c>
      <c r="E31" s="56">
        <v>76365</v>
      </c>
      <c r="F31" s="56" t="s">
        <v>3341</v>
      </c>
      <c r="G31" s="56" t="s">
        <v>2695</v>
      </c>
      <c r="H31" s="56" t="s">
        <v>2696</v>
      </c>
      <c r="I31" s="4">
        <v>224</v>
      </c>
      <c r="J31" s="22">
        <f>IFERROR(VLOOKUP(A31,'GS by School'!A:D,3,0),0)</f>
        <v>1</v>
      </c>
      <c r="K31" s="4">
        <f t="shared" si="0"/>
        <v>223</v>
      </c>
      <c r="L31" s="8">
        <f>IFERROR(I31/#REF!,0)</f>
        <v>0</v>
      </c>
    </row>
    <row r="32" spans="1:12" ht="25.5" customHeight="1" x14ac:dyDescent="0.25">
      <c r="A32" s="4" t="s">
        <v>911</v>
      </c>
      <c r="B32" s="35" t="s">
        <v>2247</v>
      </c>
      <c r="C32" s="56" t="s">
        <v>13</v>
      </c>
      <c r="D32" s="56" t="s">
        <v>3342</v>
      </c>
      <c r="E32" s="56">
        <v>76366</v>
      </c>
      <c r="F32" s="56" t="s">
        <v>3343</v>
      </c>
      <c r="G32" s="56" t="s">
        <v>2695</v>
      </c>
      <c r="H32" s="56" t="s">
        <v>2696</v>
      </c>
      <c r="I32" s="4">
        <v>245</v>
      </c>
      <c r="J32" s="22">
        <f>IFERROR(VLOOKUP(A32,'GS by School'!A:D,3,0),0)</f>
        <v>3</v>
      </c>
      <c r="K32" s="4">
        <f t="shared" si="0"/>
        <v>242</v>
      </c>
      <c r="L32" s="8">
        <f>IFERROR(I32/#REF!,0)</f>
        <v>0</v>
      </c>
    </row>
    <row r="33" spans="1:12" ht="25.5" customHeight="1" x14ac:dyDescent="0.25">
      <c r="A33" s="4" t="s">
        <v>611</v>
      </c>
      <c r="B33" s="35" t="s">
        <v>612</v>
      </c>
      <c r="C33" s="56" t="s">
        <v>13</v>
      </c>
      <c r="D33" s="56" t="s">
        <v>2002</v>
      </c>
      <c r="E33" s="56">
        <v>76354</v>
      </c>
      <c r="F33" s="56" t="s">
        <v>3344</v>
      </c>
      <c r="G33" s="56" t="s">
        <v>2695</v>
      </c>
      <c r="H33" s="56" t="s">
        <v>2767</v>
      </c>
      <c r="I33" s="4">
        <v>303</v>
      </c>
      <c r="J33" s="22">
        <f>IFERROR(VLOOKUP(A33,'GS by School'!A:D,3,0),0)</f>
        <v>4</v>
      </c>
      <c r="K33" s="4">
        <f t="shared" si="0"/>
        <v>299</v>
      </c>
      <c r="L33" s="8">
        <f>IFERROR(I33/#REF!,0)</f>
        <v>0</v>
      </c>
    </row>
    <row r="34" spans="1:12" ht="25.5" customHeight="1" x14ac:dyDescent="0.25">
      <c r="A34" s="4" t="s">
        <v>347</v>
      </c>
      <c r="B34" s="35" t="s">
        <v>2088</v>
      </c>
      <c r="C34" s="56" t="s">
        <v>13</v>
      </c>
      <c r="D34" s="56" t="s">
        <v>2003</v>
      </c>
      <c r="E34" s="56">
        <v>76458</v>
      </c>
      <c r="F34" s="56" t="s">
        <v>3345</v>
      </c>
      <c r="G34" s="56" t="s">
        <v>2695</v>
      </c>
      <c r="H34" s="56" t="s">
        <v>2696</v>
      </c>
      <c r="I34" s="4">
        <v>232</v>
      </c>
      <c r="J34" s="22">
        <f>IFERROR(VLOOKUP(A34,'GS by School'!A:D,3,0),0)</f>
        <v>5</v>
      </c>
      <c r="K34" s="4">
        <f t="shared" si="0"/>
        <v>227</v>
      </c>
      <c r="L34" s="8">
        <f>IFERROR(I34/#REF!,0)</f>
        <v>0</v>
      </c>
    </row>
    <row r="35" spans="1:12" ht="30.75" customHeight="1" x14ac:dyDescent="0.25">
      <c r="A35" s="4" t="s">
        <v>333</v>
      </c>
      <c r="B35" s="35" t="s">
        <v>334</v>
      </c>
      <c r="C35" s="56" t="s">
        <v>13</v>
      </c>
      <c r="D35" s="56" t="s">
        <v>1846</v>
      </c>
      <c r="E35" s="56">
        <v>76310</v>
      </c>
      <c r="F35" s="56" t="s">
        <v>3329</v>
      </c>
      <c r="G35" s="56" t="s">
        <v>2695</v>
      </c>
      <c r="H35" s="56" t="s">
        <v>2696</v>
      </c>
      <c r="I35" s="4">
        <v>182</v>
      </c>
      <c r="J35" s="22">
        <f>IFERROR(VLOOKUP(A35,'GS by School'!A:D,3,0),0)</f>
        <v>9</v>
      </c>
      <c r="K35" s="4">
        <f t="shared" si="0"/>
        <v>173</v>
      </c>
      <c r="L35" s="8">
        <f>IFERROR(I35/#REF!,0)</f>
        <v>0</v>
      </c>
    </row>
    <row r="36" spans="1:12" ht="25.5" customHeight="1" x14ac:dyDescent="0.25">
      <c r="A36" s="4" t="s">
        <v>705</v>
      </c>
      <c r="B36" s="35" t="s">
        <v>706</v>
      </c>
      <c r="C36" s="56" t="s">
        <v>13</v>
      </c>
      <c r="D36" s="56" t="s">
        <v>1846</v>
      </c>
      <c r="E36" s="56">
        <v>76306</v>
      </c>
      <c r="F36" s="56" t="s">
        <v>3344</v>
      </c>
      <c r="G36" s="56" t="s">
        <v>2695</v>
      </c>
      <c r="H36" s="56" t="s">
        <v>2696</v>
      </c>
      <c r="I36" s="4">
        <v>238</v>
      </c>
      <c r="J36" s="22">
        <f>IFERROR(VLOOKUP(A36,'GS by School'!A:D,3,0),0)</f>
        <v>8</v>
      </c>
      <c r="K36" s="4">
        <f t="shared" si="0"/>
        <v>230</v>
      </c>
      <c r="L36" s="8">
        <f>IFERROR(I36/#REF!,0)</f>
        <v>0</v>
      </c>
    </row>
    <row r="37" spans="1:12" ht="25.5" customHeight="1" x14ac:dyDescent="0.25">
      <c r="A37" s="4" t="s">
        <v>627</v>
      </c>
      <c r="B37" s="35" t="s">
        <v>628</v>
      </c>
      <c r="C37" s="56" t="s">
        <v>13</v>
      </c>
      <c r="D37" s="56" t="s">
        <v>1998</v>
      </c>
      <c r="E37" s="56">
        <v>76367</v>
      </c>
      <c r="F37" s="56" t="s">
        <v>3330</v>
      </c>
      <c r="G37" s="56" t="s">
        <v>2695</v>
      </c>
      <c r="H37" s="56" t="s">
        <v>2767</v>
      </c>
      <c r="I37" s="4">
        <v>208</v>
      </c>
      <c r="J37" s="22">
        <f>IFERROR(VLOOKUP(A37,'GS by School'!A:D,3,0),0)</f>
        <v>10</v>
      </c>
      <c r="K37" s="4">
        <f t="shared" si="0"/>
        <v>198</v>
      </c>
      <c r="L37" s="8">
        <f>IFERROR(I37/#REF!,0)</f>
        <v>0</v>
      </c>
    </row>
    <row r="38" spans="1:12" ht="25.5" customHeight="1" x14ac:dyDescent="0.25">
      <c r="A38" s="4" t="s">
        <v>1180</v>
      </c>
      <c r="B38" s="35" t="s">
        <v>1178</v>
      </c>
      <c r="C38" s="56" t="s">
        <v>13</v>
      </c>
      <c r="D38" s="56" t="s">
        <v>1846</v>
      </c>
      <c r="E38" s="56">
        <v>76303</v>
      </c>
      <c r="F38" s="56" t="s">
        <v>3329</v>
      </c>
      <c r="G38" s="56" t="s">
        <v>2695</v>
      </c>
      <c r="H38" s="56" t="s">
        <v>2696</v>
      </c>
      <c r="I38" s="4">
        <v>191</v>
      </c>
      <c r="J38" s="22">
        <f>IFERROR(VLOOKUP(A38,'GS by School'!A:D,3,0),0)</f>
        <v>2</v>
      </c>
      <c r="K38" s="4">
        <f t="shared" si="0"/>
        <v>189</v>
      </c>
      <c r="L38" s="8">
        <f>IFERROR(I38/#REF!,0)</f>
        <v>0</v>
      </c>
    </row>
    <row r="39" spans="1:12" ht="25.5" customHeight="1" x14ac:dyDescent="0.25">
      <c r="A39" s="4" t="s">
        <v>1573</v>
      </c>
      <c r="B39" s="35" t="s">
        <v>1574</v>
      </c>
      <c r="C39" s="56" t="s">
        <v>13</v>
      </c>
      <c r="D39" s="56" t="s">
        <v>2001</v>
      </c>
      <c r="E39" s="56">
        <v>76365</v>
      </c>
      <c r="F39" s="56" t="s">
        <v>3346</v>
      </c>
      <c r="G39" s="56" t="s">
        <v>2695</v>
      </c>
      <c r="H39" s="56" t="s">
        <v>2710</v>
      </c>
      <c r="I39" s="4">
        <v>74</v>
      </c>
      <c r="J39" s="22">
        <f>IFERROR(VLOOKUP(A39,'GS by School'!A:D,3,0),0)</f>
        <v>0</v>
      </c>
      <c r="K39" s="4">
        <f t="shared" si="0"/>
        <v>74</v>
      </c>
      <c r="L39" s="8">
        <f>IFERROR(I39/#REF!,0)</f>
        <v>0</v>
      </c>
    </row>
    <row r="40" spans="1:12" ht="25.5" customHeight="1" x14ac:dyDescent="0.25">
      <c r="A40" s="4" t="s">
        <v>1584</v>
      </c>
      <c r="B40" s="35" t="s">
        <v>3347</v>
      </c>
      <c r="C40" s="56" t="s">
        <v>13</v>
      </c>
      <c r="D40" s="56" t="s">
        <v>1846</v>
      </c>
      <c r="E40" s="56">
        <v>76308</v>
      </c>
      <c r="F40" s="56" t="s">
        <v>3329</v>
      </c>
      <c r="G40" s="56" t="s">
        <v>2695</v>
      </c>
      <c r="H40" s="56" t="s">
        <v>2696</v>
      </c>
      <c r="I40" s="4">
        <v>233</v>
      </c>
      <c r="J40" s="22">
        <f>IFERROR(VLOOKUP(A40,'GS by School'!A:D,3,0),0)</f>
        <v>0</v>
      </c>
      <c r="K40" s="4">
        <f t="shared" si="0"/>
        <v>233</v>
      </c>
      <c r="L40" s="8">
        <f>IFERROR(I40/#REF!,0)</f>
        <v>0</v>
      </c>
    </row>
    <row r="41" spans="1:12" ht="33.75" customHeight="1" x14ac:dyDescent="0.25">
      <c r="A41" s="4" t="s">
        <v>686</v>
      </c>
      <c r="B41" s="35" t="s">
        <v>3348</v>
      </c>
      <c r="C41" s="56" t="s">
        <v>13</v>
      </c>
      <c r="D41" s="56" t="s">
        <v>2006</v>
      </c>
      <c r="E41" s="56">
        <v>76374</v>
      </c>
      <c r="F41" s="56" t="s">
        <v>3349</v>
      </c>
      <c r="G41" s="56" t="s">
        <v>2695</v>
      </c>
      <c r="H41" s="56" t="s">
        <v>2696</v>
      </c>
      <c r="I41" s="4">
        <v>186</v>
      </c>
      <c r="J41" s="22">
        <f>IFERROR(VLOOKUP(A41,'GS by School'!A:D,3,0),0)</f>
        <v>0</v>
      </c>
      <c r="K41" s="4">
        <f t="shared" si="0"/>
        <v>186</v>
      </c>
      <c r="L41" s="8">
        <f>IFERROR(I41/#REF!,0)</f>
        <v>0</v>
      </c>
    </row>
    <row r="42" spans="1:12" ht="25.5" customHeight="1" x14ac:dyDescent="0.25">
      <c r="A42" s="4" t="s">
        <v>703</v>
      </c>
      <c r="B42" s="35" t="s">
        <v>704</v>
      </c>
      <c r="C42" s="56" t="s">
        <v>13</v>
      </c>
      <c r="D42" s="56" t="s">
        <v>2002</v>
      </c>
      <c r="E42" s="56">
        <v>76354</v>
      </c>
      <c r="F42" s="56" t="s">
        <v>3344</v>
      </c>
      <c r="G42" s="56" t="s">
        <v>2768</v>
      </c>
      <c r="H42" s="56" t="s">
        <v>2696</v>
      </c>
      <c r="I42" s="4">
        <v>243</v>
      </c>
      <c r="J42" s="22">
        <f>IFERROR(VLOOKUP(A42,'GS by School'!A:D,3,0),0)</f>
        <v>4</v>
      </c>
      <c r="K42" s="4">
        <f t="shared" si="0"/>
        <v>239</v>
      </c>
      <c r="L42" s="8">
        <f>IFERROR(I42/#REF!,0)</f>
        <v>0</v>
      </c>
    </row>
    <row r="43" spans="1:12" ht="25.5" customHeight="1" x14ac:dyDescent="0.25">
      <c r="A43" s="4" t="s">
        <v>487</v>
      </c>
      <c r="B43" s="35" t="s">
        <v>2445</v>
      </c>
      <c r="C43" s="56" t="s">
        <v>13</v>
      </c>
      <c r="D43" s="56" t="s">
        <v>2007</v>
      </c>
      <c r="E43" s="56">
        <v>76486</v>
      </c>
      <c r="F43" s="56" t="s">
        <v>3350</v>
      </c>
      <c r="G43" s="56" t="s">
        <v>2695</v>
      </c>
      <c r="H43" s="56" t="s">
        <v>2711</v>
      </c>
      <c r="I43" s="4">
        <v>73</v>
      </c>
      <c r="J43" s="22">
        <f>IFERROR(VLOOKUP(A43,'GS by School'!A:D,3,0),0)</f>
        <v>0</v>
      </c>
      <c r="K43" s="4">
        <f t="shared" si="0"/>
        <v>73</v>
      </c>
      <c r="L43" s="8">
        <f>IFERROR(I43/#REF!,0)</f>
        <v>0</v>
      </c>
    </row>
    <row r="44" spans="1:12" ht="25.5" customHeight="1" x14ac:dyDescent="0.25">
      <c r="A44" s="4" t="s">
        <v>617</v>
      </c>
      <c r="B44" s="35" t="s">
        <v>3351</v>
      </c>
      <c r="C44" s="56" t="s">
        <v>13</v>
      </c>
      <c r="D44" s="56" t="s">
        <v>3352</v>
      </c>
      <c r="E44" s="56">
        <v>76377</v>
      </c>
      <c r="F44" s="56" t="s">
        <v>3353</v>
      </c>
      <c r="G44" s="56" t="s">
        <v>2695</v>
      </c>
      <c r="H44" s="56" t="s">
        <v>2711</v>
      </c>
      <c r="I44" s="4">
        <v>138</v>
      </c>
      <c r="J44" s="22">
        <f>IFERROR(VLOOKUP(A44,'GS by School'!A:D,3,0),0)</f>
        <v>0</v>
      </c>
      <c r="K44" s="4">
        <f t="shared" si="0"/>
        <v>138</v>
      </c>
      <c r="L44" s="8">
        <f>IFERROR(I44/#REF!,0)</f>
        <v>0</v>
      </c>
    </row>
    <row r="45" spans="1:12" ht="28.5" customHeight="1" x14ac:dyDescent="0.25">
      <c r="A45" s="4" t="s">
        <v>1615</v>
      </c>
      <c r="B45" s="35" t="s">
        <v>2313</v>
      </c>
      <c r="C45" s="56" t="s">
        <v>13</v>
      </c>
      <c r="D45" s="56" t="s">
        <v>1846</v>
      </c>
      <c r="E45" s="56">
        <v>76306</v>
      </c>
      <c r="F45" s="56" t="s">
        <v>3329</v>
      </c>
      <c r="G45" s="56" t="s">
        <v>2695</v>
      </c>
      <c r="H45" s="56" t="s">
        <v>2696</v>
      </c>
      <c r="I45" s="4">
        <v>218</v>
      </c>
      <c r="J45" s="22">
        <f>IFERROR(VLOOKUP(A45,'GS by School'!A:D,3,0),0)</f>
        <v>2</v>
      </c>
      <c r="K45" s="4">
        <f t="shared" si="0"/>
        <v>216</v>
      </c>
      <c r="L45" s="8">
        <f>IFERROR(I45/#REF!,0)</f>
        <v>0</v>
      </c>
    </row>
    <row r="46" spans="1:12" ht="25.5" customHeight="1" x14ac:dyDescent="0.25">
      <c r="A46" s="4" t="s">
        <v>1557</v>
      </c>
      <c r="B46" s="35" t="s">
        <v>1558</v>
      </c>
      <c r="C46" s="56" t="s">
        <v>13</v>
      </c>
      <c r="D46" s="56" t="s">
        <v>3354</v>
      </c>
      <c r="E46" s="56">
        <v>76311</v>
      </c>
      <c r="F46" s="56" t="s">
        <v>3329</v>
      </c>
      <c r="G46" s="56" t="s">
        <v>2695</v>
      </c>
      <c r="H46" s="56" t="s">
        <v>2711</v>
      </c>
      <c r="I46" s="4">
        <v>171</v>
      </c>
      <c r="J46" s="22">
        <f>IFERROR(VLOOKUP(A46,'GS by School'!A:D,3,0),0)</f>
        <v>4</v>
      </c>
      <c r="K46" s="4">
        <f t="shared" si="0"/>
        <v>167</v>
      </c>
      <c r="L46" s="8">
        <f>IFERROR(I46/#REF!,0)</f>
        <v>0</v>
      </c>
    </row>
    <row r="47" spans="1:12" ht="25.5" customHeight="1" x14ac:dyDescent="0.25">
      <c r="A47" s="4" t="s">
        <v>618</v>
      </c>
      <c r="B47" s="35" t="s">
        <v>2331</v>
      </c>
      <c r="C47" s="56" t="s">
        <v>13</v>
      </c>
      <c r="D47" s="56" t="s">
        <v>1846</v>
      </c>
      <c r="E47" s="56">
        <v>76302</v>
      </c>
      <c r="F47" s="56" t="s">
        <v>3329</v>
      </c>
      <c r="G47" s="56" t="s">
        <v>2695</v>
      </c>
      <c r="H47" s="56" t="s">
        <v>2696</v>
      </c>
      <c r="I47" s="4">
        <v>196</v>
      </c>
      <c r="J47" s="22">
        <f>IFERROR(VLOOKUP(A47,'GS by School'!A:D,3,0),0)</f>
        <v>2</v>
      </c>
      <c r="K47" s="4">
        <f t="shared" si="0"/>
        <v>194</v>
      </c>
      <c r="L47" s="8">
        <f>IFERROR(I47/#REF!,0)</f>
        <v>0</v>
      </c>
    </row>
    <row r="48" spans="1:12" ht="25.5" customHeight="1" x14ac:dyDescent="0.25">
      <c r="A48" s="4" t="s">
        <v>1355</v>
      </c>
      <c r="B48" s="35" t="s">
        <v>1356</v>
      </c>
      <c r="C48" s="56" t="s">
        <v>13</v>
      </c>
      <c r="D48" s="56" t="s">
        <v>1846</v>
      </c>
      <c r="E48" s="56">
        <v>76310</v>
      </c>
      <c r="F48" s="56" t="s">
        <v>3329</v>
      </c>
      <c r="G48" s="56" t="s">
        <v>2695</v>
      </c>
      <c r="H48" s="56" t="s">
        <v>2696</v>
      </c>
      <c r="I48" s="4">
        <v>194</v>
      </c>
      <c r="J48" s="22">
        <f>IFERROR(VLOOKUP(A48,'GS by School'!A:D,3,0),0)</f>
        <v>1</v>
      </c>
      <c r="K48" s="4">
        <f t="shared" si="0"/>
        <v>193</v>
      </c>
      <c r="L48" s="8">
        <f>IFERROR(I48/#REF!,0)</f>
        <v>0</v>
      </c>
    </row>
    <row r="49" spans="1:12" ht="25.5" customHeight="1" x14ac:dyDescent="0.25">
      <c r="A49" s="4" t="s">
        <v>992</v>
      </c>
      <c r="B49" s="35" t="s">
        <v>3355</v>
      </c>
      <c r="C49" s="56" t="s">
        <v>13</v>
      </c>
      <c r="D49" s="56" t="s">
        <v>3356</v>
      </c>
      <c r="E49" s="56">
        <v>76389</v>
      </c>
      <c r="F49" s="56" t="s">
        <v>3357</v>
      </c>
      <c r="G49" s="56" t="s">
        <v>2695</v>
      </c>
      <c r="H49" s="56" t="s">
        <v>2696</v>
      </c>
      <c r="I49" s="4">
        <v>142</v>
      </c>
      <c r="J49" s="22">
        <f>IFERROR(VLOOKUP(A49,'GS by School'!A:D,3,0),0)</f>
        <v>0</v>
      </c>
      <c r="K49" s="4">
        <f t="shared" si="0"/>
        <v>142</v>
      </c>
      <c r="L49" s="8">
        <f>IFERROR(I49/#REF!,0)</f>
        <v>0</v>
      </c>
    </row>
    <row r="50" spans="1:12" ht="25.5" customHeight="1" x14ac:dyDescent="0.25">
      <c r="A50" s="4" t="s">
        <v>1232</v>
      </c>
      <c r="B50" s="35" t="s">
        <v>2300</v>
      </c>
      <c r="C50" s="56" t="s">
        <v>13</v>
      </c>
      <c r="D50" s="56" t="s">
        <v>1846</v>
      </c>
      <c r="E50" s="56">
        <v>76309</v>
      </c>
      <c r="F50" s="56" t="s">
        <v>3329</v>
      </c>
      <c r="G50" s="56" t="s">
        <v>2698</v>
      </c>
      <c r="H50" s="56" t="s">
        <v>2696</v>
      </c>
      <c r="I50" s="4">
        <v>283</v>
      </c>
      <c r="J50" s="22">
        <f>IFERROR(VLOOKUP(A50,'GS by School'!A:D,3,0),0)</f>
        <v>2</v>
      </c>
      <c r="K50" s="4">
        <f t="shared" si="0"/>
        <v>281</v>
      </c>
      <c r="L50" s="8">
        <f>IFERROR(I50/#REF!,0)</f>
        <v>0</v>
      </c>
    </row>
    <row r="51" spans="1:12" ht="25.5" customHeight="1" x14ac:dyDescent="0.25">
      <c r="D51" s="33"/>
    </row>
    <row r="52" spans="1:12" ht="46.9" customHeight="1" x14ac:dyDescent="0.25">
      <c r="D52" s="33"/>
    </row>
    <row r="53" spans="1:12" ht="46.9" customHeight="1" x14ac:dyDescent="0.25">
      <c r="D53" s="33"/>
    </row>
    <row r="54" spans="1:12" ht="46.9" customHeight="1" x14ac:dyDescent="0.25">
      <c r="D54" s="33"/>
    </row>
  </sheetData>
  <mergeCells count="8">
    <mergeCell ref="B12:H12"/>
    <mergeCell ref="B9:F9"/>
    <mergeCell ref="B1:F1"/>
    <mergeCell ref="H1:L1"/>
    <mergeCell ref="N1:P1"/>
    <mergeCell ref="N5:Q5"/>
    <mergeCell ref="H5:L5"/>
    <mergeCell ref="B5:F5"/>
  </mergeCells>
  <pageMargins left="0.2" right="0.2" top="0.5" bottom="0.25" header="0.3" footer="0.3"/>
  <pageSetup orientation="landscape" r:id="rId1"/>
  <headerFooter>
    <oddHeader>&amp;C&amp;A</oddHeader>
  </headerFooter>
  <rowBreaks count="1" manualBreakCount="1">
    <brk id="11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DBFE8-9D5B-49A0-BDB1-7A293A964E27}">
  <dimension ref="A1:Q59"/>
  <sheetViews>
    <sheetView topLeftCell="A13" workbookViewId="0">
      <selection activeCell="B402" sqref="B402"/>
    </sheetView>
  </sheetViews>
  <sheetFormatPr defaultColWidth="9.140625" defaultRowHeight="46.9" customHeight="1" x14ac:dyDescent="0.25"/>
  <cols>
    <col min="1" max="1" width="2.7109375" style="7" customWidth="1"/>
    <col min="2" max="2" width="15.42578125" style="7" customWidth="1"/>
    <col min="3" max="3" width="5.7109375" style="7" customWidth="1"/>
    <col min="4" max="4" width="8.85546875" style="7" customWidth="1"/>
    <col min="5" max="5" width="6.85546875" style="7" customWidth="1"/>
    <col min="6" max="6" width="8" style="7" customWidth="1"/>
    <col min="7" max="7" width="8.7109375" style="7" customWidth="1"/>
    <col min="8" max="10" width="7.7109375" style="7" customWidth="1"/>
    <col min="11" max="11" width="9.28515625" style="7" customWidth="1"/>
    <col min="12" max="12" width="8.85546875" style="7" customWidth="1"/>
    <col min="13" max="13" width="8.5703125" style="7" customWidth="1"/>
    <col min="14" max="14" width="8.28515625" style="7" customWidth="1"/>
    <col min="15" max="16384" width="9.140625" style="7"/>
  </cols>
  <sheetData>
    <row r="1" spans="1:17" ht="23.45" customHeight="1" x14ac:dyDescent="0.3">
      <c r="B1" s="94" t="s">
        <v>2064</v>
      </c>
      <c r="C1" s="95"/>
      <c r="D1" s="95"/>
      <c r="E1" s="95"/>
      <c r="F1" s="95"/>
      <c r="H1" s="94" t="s">
        <v>23</v>
      </c>
      <c r="I1" s="95"/>
      <c r="J1" s="95"/>
      <c r="K1" s="95"/>
      <c r="L1" s="95"/>
      <c r="N1" s="99" t="s">
        <v>1783</v>
      </c>
      <c r="O1" s="99"/>
      <c r="P1" s="99"/>
      <c r="Q1" s="7" t="s">
        <v>93</v>
      </c>
    </row>
    <row r="2" spans="1:17" ht="59.25" customHeight="1" x14ac:dyDescent="0.25">
      <c r="B2" s="2" t="str">
        <f>Summary!Y1</f>
        <v>2025 Members as of 4/18/2025</v>
      </c>
      <c r="C2" s="1" t="s">
        <v>0</v>
      </c>
      <c r="D2" s="1" t="s">
        <v>149</v>
      </c>
      <c r="E2" s="10" t="s">
        <v>27</v>
      </c>
      <c r="F2" s="81" t="s">
        <v>2061</v>
      </c>
      <c r="H2" s="2" t="str">
        <f>B2</f>
        <v>2025 Members as of 4/18/2025</v>
      </c>
      <c r="I2" s="1" t="s">
        <v>0</v>
      </c>
      <c r="J2" s="1" t="s">
        <v>149</v>
      </c>
      <c r="K2" s="10" t="s">
        <v>27</v>
      </c>
      <c r="L2" s="81" t="s">
        <v>2061</v>
      </c>
      <c r="N2" s="16" t="s">
        <v>1781</v>
      </c>
      <c r="O2" s="16" t="s">
        <v>1780</v>
      </c>
      <c r="P2" s="16" t="s">
        <v>27</v>
      </c>
      <c r="Q2" s="81" t="s">
        <v>2061</v>
      </c>
    </row>
    <row r="3" spans="1:17" ht="19.149999999999999" customHeight="1" x14ac:dyDescent="0.25">
      <c r="B3" s="4">
        <f>SUMIFS('2025 Girls'!D:D,'2025 Girls'!$A:$A,$Q$1)</f>
        <v>7</v>
      </c>
      <c r="C3" s="4">
        <f>IFERROR(VLOOKUP($Q$1,'2025 Girls'!A:G,6,0),0)</f>
        <v>23</v>
      </c>
      <c r="D3" s="4">
        <v>17</v>
      </c>
      <c r="E3" s="4">
        <f>D3-B3</f>
        <v>10</v>
      </c>
      <c r="F3" s="8">
        <f>B3/D3</f>
        <v>0.41176470588235292</v>
      </c>
      <c r="H3" s="4">
        <f>SUMIFS('2025 Girls'!E:E,'2025 Girls'!$A:$A,$Q$1)</f>
        <v>7</v>
      </c>
      <c r="I3" s="4">
        <f>IFERROR(VLOOKUP($Q$1,'2025 Girls'!A:G,7,0),0)</f>
        <v>2</v>
      </c>
      <c r="J3" s="4">
        <v>0</v>
      </c>
      <c r="K3" s="4">
        <f>J3-H3</f>
        <v>-7</v>
      </c>
      <c r="L3" s="8">
        <f>IFERROR(H3/J3,0)</f>
        <v>0</v>
      </c>
      <c r="N3" s="21">
        <f>B3+H3</f>
        <v>14</v>
      </c>
      <c r="O3" s="21">
        <f>D3+J3</f>
        <v>17</v>
      </c>
      <c r="P3" s="21">
        <f>O3-N3</f>
        <v>3</v>
      </c>
      <c r="Q3" s="8">
        <f>N3/O3</f>
        <v>0.82352941176470584</v>
      </c>
    </row>
    <row r="4" spans="1:17" ht="9.6" customHeight="1" x14ac:dyDescent="0.25"/>
    <row r="5" spans="1:17" ht="46.9" customHeight="1" x14ac:dyDescent="0.3">
      <c r="B5" s="94" t="s">
        <v>2062</v>
      </c>
      <c r="C5" s="95"/>
      <c r="D5" s="95"/>
      <c r="E5" s="95"/>
      <c r="F5" s="95"/>
      <c r="H5" s="94" t="s">
        <v>22</v>
      </c>
      <c r="I5" s="95"/>
      <c r="J5" s="95"/>
      <c r="K5" s="95"/>
      <c r="L5" s="95"/>
      <c r="M5" s="83"/>
      <c r="N5" s="99" t="s">
        <v>1784</v>
      </c>
      <c r="O5" s="99"/>
      <c r="P5" s="99"/>
      <c r="Q5" s="99"/>
    </row>
    <row r="6" spans="1:17" ht="64.900000000000006" customHeight="1" x14ac:dyDescent="0.25">
      <c r="B6" s="14" t="str">
        <f>B2</f>
        <v>2025 Members as of 4/18/2025</v>
      </c>
      <c r="C6" s="6" t="s">
        <v>0</v>
      </c>
      <c r="D6" s="6" t="s">
        <v>151</v>
      </c>
      <c r="E6" s="10" t="s">
        <v>27</v>
      </c>
      <c r="F6" s="81" t="s">
        <v>2061</v>
      </c>
      <c r="H6" s="15" t="str">
        <f>B2</f>
        <v>2025 Members as of 4/18/2025</v>
      </c>
      <c r="I6" s="6" t="s">
        <v>20</v>
      </c>
      <c r="J6" s="6" t="s">
        <v>150</v>
      </c>
      <c r="K6" s="10" t="s">
        <v>27</v>
      </c>
      <c r="L6" s="81" t="s">
        <v>2061</v>
      </c>
      <c r="N6" s="16" t="s">
        <v>1781</v>
      </c>
      <c r="O6" s="16" t="s">
        <v>1782</v>
      </c>
      <c r="P6" s="16" t="s">
        <v>27</v>
      </c>
      <c r="Q6" s="81" t="s">
        <v>2061</v>
      </c>
    </row>
    <row r="7" spans="1:17" ht="24.6" customHeight="1" x14ac:dyDescent="0.25">
      <c r="B7" s="4">
        <f>SUMIFS('2025 Adults'!D:D,'2025 Adults'!$A:$A,$Q$1)</f>
        <v>3</v>
      </c>
      <c r="C7" s="21">
        <f>VLOOKUP($Q$1,'2025 Adults'!A:G,6,0)</f>
        <v>6</v>
      </c>
      <c r="D7" s="21">
        <v>6</v>
      </c>
      <c r="E7" s="4">
        <f>D7-B7</f>
        <v>3</v>
      </c>
      <c r="F7" s="8">
        <f>B7/D7</f>
        <v>0.5</v>
      </c>
      <c r="H7" s="4">
        <f>SUMIFS('2025 Adults'!E:E,'2025 Adults'!$A:$A,$Q$1)</f>
        <v>3</v>
      </c>
      <c r="I7" s="21">
        <f>VLOOKUP($Q$1,'2025 Adults'!A:G,7,0)</f>
        <v>3</v>
      </c>
      <c r="J7" s="21">
        <v>2</v>
      </c>
      <c r="K7" s="4">
        <f>J7-H7</f>
        <v>-1</v>
      </c>
      <c r="L7" s="8">
        <f>H7/J7</f>
        <v>1.5</v>
      </c>
      <c r="N7" s="21">
        <f>B7+H7</f>
        <v>6</v>
      </c>
      <c r="O7" s="21">
        <f>D7+J7</f>
        <v>8</v>
      </c>
      <c r="P7" s="21">
        <f>O7-N7</f>
        <v>2</v>
      </c>
      <c r="Q7" s="8">
        <f>N7/O7</f>
        <v>0.75</v>
      </c>
    </row>
    <row r="8" spans="1:17" ht="13.15" customHeight="1" x14ac:dyDescent="0.25"/>
    <row r="9" spans="1:17" ht="46.9" customHeight="1" x14ac:dyDescent="0.3">
      <c r="B9" s="98" t="s">
        <v>28</v>
      </c>
      <c r="C9" s="93"/>
      <c r="D9" s="93"/>
      <c r="E9" s="93"/>
      <c r="F9" s="93"/>
    </row>
    <row r="10" spans="1:17" ht="46.9" customHeight="1" x14ac:dyDescent="0.25">
      <c r="B10" s="9" t="s">
        <v>21</v>
      </c>
      <c r="C10" s="3" t="s">
        <v>29</v>
      </c>
      <c r="D10" s="10" t="s">
        <v>27</v>
      </c>
      <c r="E10" s="81" t="s">
        <v>2061</v>
      </c>
    </row>
    <row r="11" spans="1:17" ht="18" customHeight="1" x14ac:dyDescent="0.25">
      <c r="B11" s="4">
        <f>COUNTIF('2025 New Troops'!A:A,Q1)</f>
        <v>0</v>
      </c>
      <c r="C11" s="5">
        <v>2</v>
      </c>
      <c r="D11" s="24">
        <f>C11-B11</f>
        <v>2</v>
      </c>
      <c r="E11" s="8">
        <f>B11/C11</f>
        <v>0</v>
      </c>
    </row>
    <row r="12" spans="1:17" ht="46.9" customHeight="1" x14ac:dyDescent="0.35">
      <c r="B12" s="97" t="s">
        <v>25</v>
      </c>
      <c r="C12" s="97"/>
      <c r="D12" s="97"/>
      <c r="E12" s="97"/>
      <c r="F12" s="97"/>
      <c r="G12" s="97"/>
      <c r="H12" s="97"/>
    </row>
    <row r="13" spans="1:17" ht="46.9" customHeight="1" x14ac:dyDescent="0.25">
      <c r="A13" s="24" t="s">
        <v>152</v>
      </c>
      <c r="B13" s="49" t="s">
        <v>2</v>
      </c>
      <c r="C13" s="49" t="s">
        <v>3</v>
      </c>
      <c r="D13" s="50" t="s">
        <v>4</v>
      </c>
      <c r="E13" s="51" t="s">
        <v>5</v>
      </c>
      <c r="F13" s="51" t="s">
        <v>6</v>
      </c>
      <c r="G13" s="52" t="s">
        <v>7</v>
      </c>
      <c r="H13" s="52" t="s">
        <v>1824</v>
      </c>
      <c r="I13" s="52" t="s">
        <v>8</v>
      </c>
      <c r="J13" s="70" t="str">
        <f>Summary!Y1</f>
        <v>2025 Members as of 4/18/2025</v>
      </c>
      <c r="K13" s="53" t="s">
        <v>9</v>
      </c>
      <c r="L13" s="54" t="s">
        <v>10</v>
      </c>
    </row>
    <row r="14" spans="1:17" ht="25.5" customHeight="1" x14ac:dyDescent="0.25">
      <c r="A14" s="4" t="s">
        <v>419</v>
      </c>
      <c r="B14" s="59" t="s">
        <v>420</v>
      </c>
      <c r="C14" s="60" t="s">
        <v>13</v>
      </c>
      <c r="D14" s="61" t="s">
        <v>3358</v>
      </c>
      <c r="E14" s="60">
        <v>79225</v>
      </c>
      <c r="F14" s="60" t="s">
        <v>3359</v>
      </c>
      <c r="G14" s="62" t="s">
        <v>2695</v>
      </c>
      <c r="H14" s="62" t="s">
        <v>2710</v>
      </c>
      <c r="I14" s="63">
        <v>100</v>
      </c>
      <c r="J14" s="22">
        <f>IFERROR(VLOOKUP(A14,'GS by School'!A:D,3,0),0)</f>
        <v>0</v>
      </c>
      <c r="K14" s="4">
        <f>I14-J14</f>
        <v>100</v>
      </c>
      <c r="L14" s="8">
        <f>IFERROR(I14/#REF!,0)</f>
        <v>0</v>
      </c>
    </row>
    <row r="15" spans="1:17" ht="25.5" customHeight="1" x14ac:dyDescent="0.25">
      <c r="A15" s="38" t="s">
        <v>2009</v>
      </c>
      <c r="B15" s="58" t="s">
        <v>2010</v>
      </c>
      <c r="C15" s="55" t="s">
        <v>13</v>
      </c>
      <c r="D15" s="48" t="s">
        <v>3360</v>
      </c>
      <c r="E15" s="48">
        <v>79227</v>
      </c>
      <c r="F15" s="48" t="s">
        <v>3361</v>
      </c>
      <c r="G15" s="48" t="s">
        <v>2695</v>
      </c>
      <c r="H15" s="55" t="s">
        <v>2710</v>
      </c>
      <c r="I15" s="4">
        <v>101</v>
      </c>
      <c r="J15" s="22">
        <f>IFERROR(VLOOKUP(A15,'GS by School'!A:D,3,0),0)</f>
        <v>0</v>
      </c>
      <c r="K15" s="4">
        <f t="shared" ref="K15:K22" si="0">I15-J15</f>
        <v>101</v>
      </c>
      <c r="L15" s="8">
        <f>IFERROR(I15/#REF!,0)</f>
        <v>0</v>
      </c>
    </row>
    <row r="16" spans="1:17" ht="25.5" customHeight="1" x14ac:dyDescent="0.25">
      <c r="A16" s="38" t="s">
        <v>267</v>
      </c>
      <c r="B16" s="58" t="s">
        <v>3362</v>
      </c>
      <c r="C16" s="55" t="s">
        <v>13</v>
      </c>
      <c r="D16" s="48" t="s">
        <v>2011</v>
      </c>
      <c r="E16" s="48">
        <v>76360</v>
      </c>
      <c r="F16" s="48" t="s">
        <v>3363</v>
      </c>
      <c r="G16" s="48" t="s">
        <v>2695</v>
      </c>
      <c r="H16" s="55" t="s">
        <v>2711</v>
      </c>
      <c r="I16" s="4">
        <v>141</v>
      </c>
      <c r="J16" s="22">
        <f>IFERROR(VLOOKUP(A16,'GS by School'!A:D,3,0),0)</f>
        <v>0</v>
      </c>
      <c r="K16" s="4">
        <f t="shared" si="0"/>
        <v>141</v>
      </c>
      <c r="L16" s="8">
        <f>IFERROR(I16/#REF!,0)</f>
        <v>0</v>
      </c>
    </row>
    <row r="17" spans="1:12" ht="32.25" customHeight="1" x14ac:dyDescent="0.25">
      <c r="A17" s="38" t="s">
        <v>999</v>
      </c>
      <c r="B17" s="58" t="s">
        <v>1000</v>
      </c>
      <c r="C17" s="55" t="s">
        <v>13</v>
      </c>
      <c r="D17" s="48" t="s">
        <v>2012</v>
      </c>
      <c r="E17" s="48">
        <v>76364</v>
      </c>
      <c r="F17" s="48" t="s">
        <v>3364</v>
      </c>
      <c r="G17" s="48" t="s">
        <v>2698</v>
      </c>
      <c r="H17" s="55" t="s">
        <v>2710</v>
      </c>
      <c r="I17" s="4">
        <v>72</v>
      </c>
      <c r="J17" s="22">
        <f>IFERROR(VLOOKUP(A17,'GS by School'!A:D,3,0),0)</f>
        <v>0</v>
      </c>
      <c r="K17" s="4">
        <f t="shared" si="0"/>
        <v>72</v>
      </c>
      <c r="L17" s="8">
        <f>IFERROR(I17/#REF!,0)</f>
        <v>0</v>
      </c>
    </row>
    <row r="18" spans="1:12" ht="25.5" customHeight="1" x14ac:dyDescent="0.25">
      <c r="A18" s="38" t="s">
        <v>185</v>
      </c>
      <c r="B18" s="58" t="s">
        <v>186</v>
      </c>
      <c r="C18" s="55" t="s">
        <v>13</v>
      </c>
      <c r="D18" s="48" t="s">
        <v>2008</v>
      </c>
      <c r="E18" s="48">
        <v>76384</v>
      </c>
      <c r="F18" s="48" t="s">
        <v>3365</v>
      </c>
      <c r="G18" s="48" t="s">
        <v>2698</v>
      </c>
      <c r="H18" s="55" t="s">
        <v>2710</v>
      </c>
      <c r="I18" s="4">
        <v>123</v>
      </c>
      <c r="J18" s="22">
        <f>IFERROR(VLOOKUP(A18,'GS by School'!A:D,3,0),0)</f>
        <v>0</v>
      </c>
      <c r="K18" s="4">
        <f t="shared" si="0"/>
        <v>123</v>
      </c>
      <c r="L18" s="8">
        <f>IFERROR(I18/#REF!,0)</f>
        <v>0</v>
      </c>
    </row>
    <row r="19" spans="1:12" ht="25.5" customHeight="1" x14ac:dyDescent="0.25">
      <c r="A19" s="38" t="s">
        <v>1488</v>
      </c>
      <c r="B19" s="58" t="s">
        <v>1489</v>
      </c>
      <c r="C19" s="55" t="s">
        <v>13</v>
      </c>
      <c r="D19" s="48" t="s">
        <v>2013</v>
      </c>
      <c r="E19" s="48">
        <v>79252</v>
      </c>
      <c r="F19" s="48" t="s">
        <v>3366</v>
      </c>
      <c r="G19" s="48" t="s">
        <v>2695</v>
      </c>
      <c r="H19" s="55" t="s">
        <v>2696</v>
      </c>
      <c r="I19" s="4">
        <v>101</v>
      </c>
      <c r="J19" s="22">
        <f>IFERROR(VLOOKUP(A19,'GS by School'!A:D,3,0),0)</f>
        <v>13</v>
      </c>
      <c r="K19" s="4">
        <f t="shared" si="0"/>
        <v>88</v>
      </c>
      <c r="L19" s="8">
        <f>IFERROR(I19/#REF!,0)</f>
        <v>0</v>
      </c>
    </row>
    <row r="20" spans="1:12" ht="27" customHeight="1" x14ac:dyDescent="0.25">
      <c r="A20" s="38" t="s">
        <v>1587</v>
      </c>
      <c r="B20" s="58" t="s">
        <v>3367</v>
      </c>
      <c r="C20" s="55" t="s">
        <v>13</v>
      </c>
      <c r="D20" s="48" t="s">
        <v>2014</v>
      </c>
      <c r="E20" s="48">
        <v>76380</v>
      </c>
      <c r="F20" s="48" t="s">
        <v>3368</v>
      </c>
      <c r="G20" s="48" t="s">
        <v>2695</v>
      </c>
      <c r="H20" s="55" t="s">
        <v>2697</v>
      </c>
      <c r="I20" s="4">
        <v>129</v>
      </c>
      <c r="J20" s="22">
        <f>IFERROR(VLOOKUP(A20,'GS by School'!A:D,3,0),0)</f>
        <v>0</v>
      </c>
      <c r="K20" s="4">
        <f t="shared" si="0"/>
        <v>129</v>
      </c>
      <c r="L20" s="8">
        <f>IFERROR(I20/#REF!,0)</f>
        <v>0</v>
      </c>
    </row>
    <row r="21" spans="1:12" ht="25.5" customHeight="1" x14ac:dyDescent="0.25">
      <c r="A21" s="4" t="s">
        <v>587</v>
      </c>
      <c r="B21" s="35" t="s">
        <v>3369</v>
      </c>
      <c r="C21" s="56" t="s">
        <v>13</v>
      </c>
      <c r="D21" s="56" t="s">
        <v>2008</v>
      </c>
      <c r="E21" s="56">
        <v>76384</v>
      </c>
      <c r="F21" s="56" t="s">
        <v>3370</v>
      </c>
      <c r="G21" s="56" t="s">
        <v>2695</v>
      </c>
      <c r="H21" s="56" t="s">
        <v>2709</v>
      </c>
      <c r="I21" s="4">
        <v>168</v>
      </c>
      <c r="J21" s="22">
        <f>IFERROR(VLOOKUP(A21,'GS by School'!A:D,3,0),0)</f>
        <v>0</v>
      </c>
      <c r="K21" s="4">
        <f t="shared" si="0"/>
        <v>168</v>
      </c>
      <c r="L21" s="8">
        <f>IFERROR(I21/#REF!,0)</f>
        <v>0</v>
      </c>
    </row>
    <row r="22" spans="1:12" ht="25.5" customHeight="1" x14ac:dyDescent="0.25">
      <c r="A22" s="4" t="s">
        <v>1588</v>
      </c>
      <c r="B22" s="35" t="s">
        <v>3371</v>
      </c>
      <c r="C22" s="56" t="s">
        <v>13</v>
      </c>
      <c r="D22" s="56" t="s">
        <v>2008</v>
      </c>
      <c r="E22" s="56">
        <v>76384</v>
      </c>
      <c r="F22" s="56" t="s">
        <v>3370</v>
      </c>
      <c r="G22" s="56" t="s">
        <v>2767</v>
      </c>
      <c r="H22" s="56" t="s">
        <v>2696</v>
      </c>
      <c r="I22" s="4">
        <v>244</v>
      </c>
      <c r="J22" s="22">
        <f>IFERROR(VLOOKUP(A22,'GS by School'!A:D,3,0),0)</f>
        <v>0</v>
      </c>
      <c r="K22" s="4">
        <f t="shared" si="0"/>
        <v>244</v>
      </c>
      <c r="L22" s="8">
        <f>IFERROR(I22/#REF!,0)</f>
        <v>0</v>
      </c>
    </row>
    <row r="23" spans="1:12" ht="25.5" customHeight="1" x14ac:dyDescent="0.25">
      <c r="D23" s="33"/>
    </row>
    <row r="24" spans="1:12" ht="25.5" customHeight="1" x14ac:dyDescent="0.25">
      <c r="D24" s="33"/>
    </row>
    <row r="25" spans="1:12" ht="25.5" customHeight="1" x14ac:dyDescent="0.25">
      <c r="D25" s="33"/>
    </row>
    <row r="26" spans="1:12" ht="25.5" customHeight="1" x14ac:dyDescent="0.25">
      <c r="D26" s="33"/>
    </row>
    <row r="27" spans="1:12" ht="25.5" customHeight="1" x14ac:dyDescent="0.25">
      <c r="D27" s="33"/>
    </row>
    <row r="28" spans="1:12" ht="25.5" customHeight="1" x14ac:dyDescent="0.25">
      <c r="D28" s="33"/>
    </row>
    <row r="29" spans="1:12" ht="25.5" customHeight="1" x14ac:dyDescent="0.25">
      <c r="D29" s="33"/>
    </row>
    <row r="30" spans="1:12" ht="25.5" customHeight="1" x14ac:dyDescent="0.25">
      <c r="D30" s="33"/>
    </row>
    <row r="31" spans="1:12" ht="25.5" customHeight="1" x14ac:dyDescent="0.25">
      <c r="D31" s="33"/>
    </row>
    <row r="32" spans="1:12" ht="25.5" customHeight="1" x14ac:dyDescent="0.25">
      <c r="D32" s="33"/>
    </row>
    <row r="33" spans="4:4" ht="25.5" customHeight="1" x14ac:dyDescent="0.25">
      <c r="D33" s="33"/>
    </row>
    <row r="34" spans="4:4" ht="25.5" customHeight="1" x14ac:dyDescent="0.25">
      <c r="D34" s="33"/>
    </row>
    <row r="35" spans="4:4" ht="25.5" customHeight="1" x14ac:dyDescent="0.25">
      <c r="D35" s="33"/>
    </row>
    <row r="36" spans="4:4" ht="25.5" customHeight="1" x14ac:dyDescent="0.25">
      <c r="D36" s="33"/>
    </row>
    <row r="37" spans="4:4" ht="25.5" customHeight="1" x14ac:dyDescent="0.25">
      <c r="D37" s="33"/>
    </row>
    <row r="38" spans="4:4" ht="25.5" customHeight="1" x14ac:dyDescent="0.25">
      <c r="D38" s="33"/>
    </row>
    <row r="39" spans="4:4" ht="25.5" customHeight="1" x14ac:dyDescent="0.25">
      <c r="D39" s="33"/>
    </row>
    <row r="40" spans="4:4" ht="25.5" customHeight="1" x14ac:dyDescent="0.25">
      <c r="D40" s="33"/>
    </row>
    <row r="41" spans="4:4" ht="25.5" customHeight="1" x14ac:dyDescent="0.25">
      <c r="D41" s="33"/>
    </row>
    <row r="42" spans="4:4" ht="25.5" customHeight="1" x14ac:dyDescent="0.25">
      <c r="D42" s="33"/>
    </row>
    <row r="43" spans="4:4" ht="25.5" customHeight="1" x14ac:dyDescent="0.25">
      <c r="D43" s="33"/>
    </row>
    <row r="44" spans="4:4" ht="25.5" customHeight="1" x14ac:dyDescent="0.25">
      <c r="D44" s="33"/>
    </row>
    <row r="45" spans="4:4" ht="25.5" customHeight="1" x14ac:dyDescent="0.25">
      <c r="D45" s="33"/>
    </row>
    <row r="46" spans="4:4" ht="25.5" customHeight="1" x14ac:dyDescent="0.25">
      <c r="D46" s="33"/>
    </row>
    <row r="47" spans="4:4" ht="25.5" customHeight="1" x14ac:dyDescent="0.25">
      <c r="D47" s="33"/>
    </row>
    <row r="48" spans="4:4" ht="25.5" customHeight="1" x14ac:dyDescent="0.25">
      <c r="D48" s="33"/>
    </row>
    <row r="49" spans="4:4" ht="25.5" customHeight="1" x14ac:dyDescent="0.25">
      <c r="D49" s="33"/>
    </row>
    <row r="50" spans="4:4" ht="25.5" customHeight="1" x14ac:dyDescent="0.25">
      <c r="D50" s="33"/>
    </row>
    <row r="51" spans="4:4" ht="25.5" customHeight="1" x14ac:dyDescent="0.25">
      <c r="D51" s="33"/>
    </row>
    <row r="52" spans="4:4" ht="25.5" customHeight="1" x14ac:dyDescent="0.25">
      <c r="D52" s="33"/>
    </row>
    <row r="53" spans="4:4" ht="25.5" customHeight="1" x14ac:dyDescent="0.25">
      <c r="D53" s="33"/>
    </row>
    <row r="54" spans="4:4" ht="25.5" customHeight="1" x14ac:dyDescent="0.25">
      <c r="D54" s="33"/>
    </row>
    <row r="55" spans="4:4" ht="25.5" customHeight="1" x14ac:dyDescent="0.25">
      <c r="D55" s="33"/>
    </row>
    <row r="56" spans="4:4" ht="25.5" customHeight="1" x14ac:dyDescent="0.25">
      <c r="D56" s="33"/>
    </row>
    <row r="57" spans="4:4" ht="46.9" customHeight="1" x14ac:dyDescent="0.25">
      <c r="D57" s="33"/>
    </row>
    <row r="58" spans="4:4" ht="46.9" customHeight="1" x14ac:dyDescent="0.25">
      <c r="D58" s="33"/>
    </row>
    <row r="59" spans="4:4" ht="46.9" customHeight="1" x14ac:dyDescent="0.25">
      <c r="D59" s="33"/>
    </row>
  </sheetData>
  <mergeCells count="8">
    <mergeCell ref="B12:H12"/>
    <mergeCell ref="B9:F9"/>
    <mergeCell ref="B1:F1"/>
    <mergeCell ref="H1:L1"/>
    <mergeCell ref="N1:P1"/>
    <mergeCell ref="N5:Q5"/>
    <mergeCell ref="H5:L5"/>
    <mergeCell ref="B5:F5"/>
  </mergeCells>
  <pageMargins left="0.2" right="0.2" top="0.5" bottom="0.25" header="0.3" footer="0.3"/>
  <pageSetup orientation="landscape" r:id="rId1"/>
  <headerFooter>
    <oddHeader>&amp;C&amp;A</oddHeader>
  </headerFooter>
  <rowBreaks count="1" manualBreakCount="1">
    <brk id="11" max="16383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8D12A-0864-4F6A-B2BA-282BDFF11957}">
  <dimension ref="A1:Q62"/>
  <sheetViews>
    <sheetView topLeftCell="A23" workbookViewId="0">
      <selection activeCell="B402" sqref="B402"/>
    </sheetView>
  </sheetViews>
  <sheetFormatPr defaultColWidth="9.140625" defaultRowHeight="46.9" customHeight="1" x14ac:dyDescent="0.25"/>
  <cols>
    <col min="1" max="1" width="2.7109375" style="7" customWidth="1"/>
    <col min="2" max="2" width="15.42578125" style="7" customWidth="1"/>
    <col min="3" max="3" width="5.7109375" style="7" customWidth="1"/>
    <col min="4" max="4" width="8.85546875" style="7" customWidth="1"/>
    <col min="5" max="5" width="6.85546875" style="7" customWidth="1"/>
    <col min="6" max="6" width="8" style="7" customWidth="1"/>
    <col min="7" max="7" width="8.7109375" style="7" customWidth="1"/>
    <col min="8" max="10" width="7.7109375" style="7" customWidth="1"/>
    <col min="11" max="11" width="11.28515625" style="7" customWidth="1"/>
    <col min="12" max="12" width="8.85546875" style="7" customWidth="1"/>
    <col min="13" max="13" width="8.5703125" style="7" customWidth="1"/>
    <col min="14" max="14" width="8.28515625" style="7" customWidth="1"/>
    <col min="15" max="16384" width="9.140625" style="7"/>
  </cols>
  <sheetData>
    <row r="1" spans="1:17" ht="23.45" customHeight="1" x14ac:dyDescent="0.3">
      <c r="B1" s="94" t="s">
        <v>2064</v>
      </c>
      <c r="C1" s="95"/>
      <c r="D1" s="95"/>
      <c r="E1" s="95"/>
      <c r="F1" s="95"/>
      <c r="H1" s="94" t="s">
        <v>23</v>
      </c>
      <c r="I1" s="95"/>
      <c r="J1" s="95"/>
      <c r="K1" s="95"/>
      <c r="L1" s="95"/>
      <c r="N1" s="99" t="s">
        <v>1783</v>
      </c>
      <c r="O1" s="99"/>
      <c r="P1" s="99"/>
      <c r="Q1" s="7" t="s">
        <v>76</v>
      </c>
    </row>
    <row r="2" spans="1:17" ht="59.25" customHeight="1" x14ac:dyDescent="0.25">
      <c r="B2" s="2" t="str">
        <f>Summary!Y1</f>
        <v>2025 Members as of 4/18/2025</v>
      </c>
      <c r="C2" s="1" t="s">
        <v>0</v>
      </c>
      <c r="D2" s="1" t="s">
        <v>149</v>
      </c>
      <c r="E2" s="10" t="s">
        <v>27</v>
      </c>
      <c r="F2" s="81" t="s">
        <v>2061</v>
      </c>
      <c r="H2" s="2" t="str">
        <f>B2</f>
        <v>2025 Members as of 4/18/2025</v>
      </c>
      <c r="I2" s="1" t="s">
        <v>0</v>
      </c>
      <c r="J2" s="1" t="s">
        <v>149</v>
      </c>
      <c r="K2" s="10" t="s">
        <v>27</v>
      </c>
      <c r="L2" s="81" t="s">
        <v>2061</v>
      </c>
      <c r="N2" s="16" t="s">
        <v>1781</v>
      </c>
      <c r="O2" s="16" t="s">
        <v>1780</v>
      </c>
      <c r="P2" s="16" t="s">
        <v>27</v>
      </c>
      <c r="Q2" s="81" t="s">
        <v>2061</v>
      </c>
    </row>
    <row r="3" spans="1:17" ht="19.149999999999999" customHeight="1" x14ac:dyDescent="0.25">
      <c r="B3" s="4">
        <f>SUMIFS('2025 Girls'!D:D,'2025 Girls'!$A:$A,$Q$1)</f>
        <v>49</v>
      </c>
      <c r="C3" s="4">
        <f>VLOOKUP($Q$1,'2025 Girls'!A:G,6,0)</f>
        <v>37</v>
      </c>
      <c r="D3" s="4">
        <v>86</v>
      </c>
      <c r="E3" s="4">
        <f>D3-B3</f>
        <v>37</v>
      </c>
      <c r="F3" s="8">
        <f>B3/D3</f>
        <v>0.56976744186046513</v>
      </c>
      <c r="H3" s="4">
        <f>SUMIFS('2025 Girls'!E:E,'2025 Girls'!$A:$A,$Q$1)</f>
        <v>80</v>
      </c>
      <c r="I3" s="4">
        <f>VLOOKUP($Q$1,'2025 Girls'!A:G,7,0)</f>
        <v>107</v>
      </c>
      <c r="J3" s="4">
        <v>90</v>
      </c>
      <c r="K3" s="4">
        <f>J3-H3</f>
        <v>10</v>
      </c>
      <c r="L3" s="8">
        <f>H3/J3</f>
        <v>0.88888888888888884</v>
      </c>
      <c r="N3" s="21">
        <f>B3+H3</f>
        <v>129</v>
      </c>
      <c r="O3" s="21">
        <f>D3+J3</f>
        <v>176</v>
      </c>
      <c r="P3" s="21">
        <f>O3-N3</f>
        <v>47</v>
      </c>
      <c r="Q3" s="8">
        <f>N3/O3</f>
        <v>0.73295454545454541</v>
      </c>
    </row>
    <row r="4" spans="1:17" ht="9.6" customHeight="1" x14ac:dyDescent="0.25"/>
    <row r="5" spans="1:17" ht="46.9" customHeight="1" x14ac:dyDescent="0.3">
      <c r="B5" s="94" t="s">
        <v>2062</v>
      </c>
      <c r="C5" s="95"/>
      <c r="D5" s="95"/>
      <c r="E5" s="95"/>
      <c r="F5" s="95"/>
      <c r="H5" s="94" t="s">
        <v>22</v>
      </c>
      <c r="I5" s="95"/>
      <c r="J5" s="95"/>
      <c r="K5" s="95"/>
      <c r="L5" s="95"/>
      <c r="M5" s="83"/>
      <c r="N5" s="99" t="s">
        <v>1784</v>
      </c>
      <c r="O5" s="99"/>
      <c r="P5" s="99"/>
      <c r="Q5" s="99"/>
    </row>
    <row r="6" spans="1:17" ht="64.900000000000006" customHeight="1" x14ac:dyDescent="0.25">
      <c r="B6" s="14" t="str">
        <f>B2</f>
        <v>2025 Members as of 4/18/2025</v>
      </c>
      <c r="C6" s="6" t="s">
        <v>0</v>
      </c>
      <c r="D6" s="6" t="s">
        <v>151</v>
      </c>
      <c r="E6" s="10" t="s">
        <v>27</v>
      </c>
      <c r="F6" s="81" t="s">
        <v>2061</v>
      </c>
      <c r="H6" s="15" t="str">
        <f>B2</f>
        <v>2025 Members as of 4/18/2025</v>
      </c>
      <c r="I6" s="6" t="s">
        <v>20</v>
      </c>
      <c r="J6" s="6" t="s">
        <v>150</v>
      </c>
      <c r="K6" s="10" t="s">
        <v>27</v>
      </c>
      <c r="L6" s="81" t="s">
        <v>2061</v>
      </c>
      <c r="N6" s="16" t="s">
        <v>1781</v>
      </c>
      <c r="O6" s="16" t="s">
        <v>1782</v>
      </c>
      <c r="P6" s="16" t="s">
        <v>27</v>
      </c>
      <c r="Q6" s="81" t="s">
        <v>2061</v>
      </c>
    </row>
    <row r="7" spans="1:17" ht="24.6" customHeight="1" x14ac:dyDescent="0.25">
      <c r="B7" s="4">
        <f>SUMIFS('2025 Adults'!D:D,'2025 Adults'!$A:$A,$Q$1)</f>
        <v>24</v>
      </c>
      <c r="C7" s="21">
        <f>VLOOKUP($Q$1,'2025 Adults'!A:G,6,0)</f>
        <v>16</v>
      </c>
      <c r="D7" s="21">
        <v>53</v>
      </c>
      <c r="E7" s="4">
        <f>D7-B7</f>
        <v>29</v>
      </c>
      <c r="F7" s="8">
        <f>B7/D7</f>
        <v>0.45283018867924529</v>
      </c>
      <c r="H7" s="4">
        <f>SUMIFS('2025 Adults'!E:E,'2025 Adults'!$A:$A,$Q$1)</f>
        <v>61</v>
      </c>
      <c r="I7" s="21">
        <f>VLOOKUP($Q$1,'2025 Adults'!A:G,7,0)</f>
        <v>70</v>
      </c>
      <c r="J7" s="21">
        <v>110</v>
      </c>
      <c r="K7" s="4">
        <f>J7-H7</f>
        <v>49</v>
      </c>
      <c r="L7" s="8">
        <f>H7/J7</f>
        <v>0.55454545454545456</v>
      </c>
      <c r="N7" s="21">
        <f>B7+H7</f>
        <v>85</v>
      </c>
      <c r="O7" s="21">
        <f>D7+J7</f>
        <v>163</v>
      </c>
      <c r="P7" s="21">
        <f>O7-N7</f>
        <v>78</v>
      </c>
      <c r="Q7" s="8">
        <f>N7/O7</f>
        <v>0.5214723926380368</v>
      </c>
    </row>
    <row r="8" spans="1:17" ht="13.15" customHeight="1" x14ac:dyDescent="0.25"/>
    <row r="9" spans="1:17" ht="46.9" customHeight="1" x14ac:dyDescent="0.3">
      <c r="B9" s="98" t="s">
        <v>28</v>
      </c>
      <c r="C9" s="93"/>
      <c r="D9" s="93"/>
      <c r="E9" s="93"/>
      <c r="F9" s="93"/>
    </row>
    <row r="10" spans="1:17" ht="46.9" customHeight="1" x14ac:dyDescent="0.25">
      <c r="B10" s="9" t="s">
        <v>21</v>
      </c>
      <c r="C10" s="3" t="s">
        <v>29</v>
      </c>
      <c r="D10" s="10" t="s">
        <v>27</v>
      </c>
      <c r="E10" s="81" t="s">
        <v>2061</v>
      </c>
    </row>
    <row r="11" spans="1:17" ht="18" customHeight="1" x14ac:dyDescent="0.25">
      <c r="B11" s="4">
        <f>COUNTIF('2025 New Troops'!A:A,Q1)</f>
        <v>1</v>
      </c>
      <c r="C11" s="5">
        <v>5</v>
      </c>
      <c r="D11" s="24">
        <f>C11-B11</f>
        <v>4</v>
      </c>
      <c r="E11" s="8">
        <f>B11/C11</f>
        <v>0.2</v>
      </c>
    </row>
    <row r="12" spans="1:17" ht="46.9" customHeight="1" x14ac:dyDescent="0.35">
      <c r="B12" s="97" t="s">
        <v>25</v>
      </c>
      <c r="C12" s="97"/>
      <c r="D12" s="97"/>
      <c r="E12" s="97"/>
      <c r="F12" s="97"/>
      <c r="G12" s="97"/>
      <c r="H12" s="97"/>
    </row>
    <row r="13" spans="1:17" ht="46.9" customHeight="1" x14ac:dyDescent="0.25">
      <c r="A13" s="24" t="s">
        <v>152</v>
      </c>
      <c r="B13" s="49" t="s">
        <v>2</v>
      </c>
      <c r="C13" s="49" t="s">
        <v>3</v>
      </c>
      <c r="D13" s="50" t="s">
        <v>4</v>
      </c>
      <c r="E13" s="51" t="s">
        <v>5</v>
      </c>
      <c r="F13" s="51" t="s">
        <v>6</v>
      </c>
      <c r="G13" s="52" t="s">
        <v>7</v>
      </c>
      <c r="H13" s="52" t="s">
        <v>1824</v>
      </c>
      <c r="I13" s="52" t="s">
        <v>8</v>
      </c>
      <c r="J13" s="70" t="s">
        <v>2688</v>
      </c>
      <c r="K13" s="52" t="s">
        <v>9</v>
      </c>
      <c r="L13" s="89" t="s">
        <v>10</v>
      </c>
      <c r="M13" s="91"/>
    </row>
    <row r="14" spans="1:17" ht="18.75" customHeight="1" x14ac:dyDescent="0.25">
      <c r="A14" s="4" t="s">
        <v>551</v>
      </c>
      <c r="B14" s="59" t="s">
        <v>3372</v>
      </c>
      <c r="C14" s="60" t="s">
        <v>13</v>
      </c>
      <c r="D14" s="61" t="s">
        <v>2015</v>
      </c>
      <c r="E14" s="60">
        <v>76225</v>
      </c>
      <c r="F14" s="60" t="s">
        <v>3373</v>
      </c>
      <c r="G14" s="62" t="s">
        <v>2695</v>
      </c>
      <c r="H14" s="62" t="s">
        <v>2696</v>
      </c>
      <c r="I14" s="63">
        <v>191</v>
      </c>
      <c r="J14" s="22">
        <f>IFERROR(VLOOKUP(A14,'GS by School'!A:D,3,0),0)</f>
        <v>0</v>
      </c>
      <c r="K14" s="4">
        <f>IFERROR(VLOOKUP(B14,'GS by School'!B:Y,20,0),0)</f>
        <v>0</v>
      </c>
      <c r="L14" s="90">
        <f>IFERROR(J14/I14,0)</f>
        <v>0</v>
      </c>
      <c r="M14" s="27"/>
    </row>
    <row r="15" spans="1:17" ht="18.75" customHeight="1" x14ac:dyDescent="0.25">
      <c r="A15" s="38" t="s">
        <v>3374</v>
      </c>
      <c r="B15" s="58" t="s">
        <v>1393</v>
      </c>
      <c r="C15" s="55" t="s">
        <v>13</v>
      </c>
      <c r="D15" s="48" t="s">
        <v>1389</v>
      </c>
      <c r="E15" s="48">
        <v>76230</v>
      </c>
      <c r="F15" s="48" t="s">
        <v>3375</v>
      </c>
      <c r="G15" s="48" t="s">
        <v>2695</v>
      </c>
      <c r="H15" s="55" t="s">
        <v>2767</v>
      </c>
      <c r="I15" s="46">
        <v>206</v>
      </c>
      <c r="J15" s="22">
        <f>IFERROR(VLOOKUP(A15,'GS by School'!A:D,3,0),0)</f>
        <v>1</v>
      </c>
      <c r="K15" s="4">
        <f>IFERROR(VLOOKUP(B15,'GS by School'!B:Y,20,0),0)</f>
        <v>0</v>
      </c>
      <c r="L15" s="90">
        <f t="shared" ref="L15:L46" si="0">IFERROR(J15/I15,0)</f>
        <v>4.8543689320388345E-3</v>
      </c>
      <c r="M15" s="92"/>
    </row>
    <row r="16" spans="1:17" ht="18.75" customHeight="1" x14ac:dyDescent="0.25">
      <c r="A16" s="38" t="s">
        <v>2571</v>
      </c>
      <c r="B16" s="58" t="s">
        <v>2572</v>
      </c>
      <c r="C16" s="55" t="s">
        <v>13</v>
      </c>
      <c r="D16" s="48" t="s">
        <v>1389</v>
      </c>
      <c r="E16" s="48">
        <v>76230</v>
      </c>
      <c r="F16" s="48" t="s">
        <v>3375</v>
      </c>
      <c r="G16" s="48" t="s">
        <v>2768</v>
      </c>
      <c r="H16" s="55" t="s">
        <v>2696</v>
      </c>
      <c r="I16" s="46">
        <v>182</v>
      </c>
      <c r="J16" s="22">
        <f>IFERROR(VLOOKUP(A16,'GS by School'!A:D,3,0),0)</f>
        <v>1</v>
      </c>
      <c r="K16" s="4">
        <f>IFERROR(VLOOKUP(B16,'GS by School'!B:Y,20,0),0)</f>
        <v>0</v>
      </c>
      <c r="L16" s="90">
        <f t="shared" si="0"/>
        <v>5.4945054945054949E-3</v>
      </c>
      <c r="M16" s="92"/>
    </row>
    <row r="17" spans="1:13" ht="18.75" customHeight="1" x14ac:dyDescent="0.25">
      <c r="A17" s="38" t="s">
        <v>1396</v>
      </c>
      <c r="B17" s="58" t="s">
        <v>1397</v>
      </c>
      <c r="C17" s="55" t="s">
        <v>13</v>
      </c>
      <c r="D17" s="48" t="s">
        <v>3376</v>
      </c>
      <c r="E17" s="48">
        <v>76023</v>
      </c>
      <c r="F17" s="48" t="s">
        <v>3377</v>
      </c>
      <c r="G17" s="48" t="s">
        <v>2695</v>
      </c>
      <c r="H17" s="55" t="s">
        <v>2697</v>
      </c>
      <c r="I17" s="46">
        <v>221</v>
      </c>
      <c r="J17" s="22">
        <f>IFERROR(VLOOKUP(A17,'GS by School'!A:D,3,0),0)</f>
        <v>11</v>
      </c>
      <c r="K17" s="4">
        <f>IFERROR(VLOOKUP(B17,'GS by School'!B:Y,20,0),0)</f>
        <v>0</v>
      </c>
      <c r="L17" s="90">
        <f t="shared" si="0"/>
        <v>4.9773755656108594E-2</v>
      </c>
      <c r="M17" s="92"/>
    </row>
    <row r="18" spans="1:13" ht="18.75" customHeight="1" x14ac:dyDescent="0.25">
      <c r="A18" s="38" t="s">
        <v>1382</v>
      </c>
      <c r="B18" s="58" t="s">
        <v>1383</v>
      </c>
      <c r="C18" s="55" t="s">
        <v>13</v>
      </c>
      <c r="D18" s="48" t="s">
        <v>2016</v>
      </c>
      <c r="E18" s="48">
        <v>76426</v>
      </c>
      <c r="F18" s="48" t="s">
        <v>3378</v>
      </c>
      <c r="G18" s="48" t="s">
        <v>2695</v>
      </c>
      <c r="H18" s="55" t="s">
        <v>2767</v>
      </c>
      <c r="I18" s="46">
        <v>266</v>
      </c>
      <c r="J18" s="22">
        <f>IFERROR(VLOOKUP(A18,'GS by School'!A:D,3,0),0)</f>
        <v>3</v>
      </c>
      <c r="K18" s="4">
        <f>IFERROR(VLOOKUP(B18,'GS by School'!B:Y,20,0),0)</f>
        <v>0</v>
      </c>
      <c r="L18" s="90">
        <f t="shared" si="0"/>
        <v>1.1278195488721804E-2</v>
      </c>
      <c r="M18" s="92"/>
    </row>
    <row r="19" spans="1:13" ht="18.75" customHeight="1" x14ac:dyDescent="0.25">
      <c r="A19" s="38" t="s">
        <v>1384</v>
      </c>
      <c r="B19" s="58" t="s">
        <v>1385</v>
      </c>
      <c r="C19" s="55" t="s">
        <v>13</v>
      </c>
      <c r="D19" s="48" t="s">
        <v>2016</v>
      </c>
      <c r="E19" s="48">
        <v>76426</v>
      </c>
      <c r="F19" s="48" t="s">
        <v>3378</v>
      </c>
      <c r="G19" s="48" t="s">
        <v>2768</v>
      </c>
      <c r="H19" s="55" t="s">
        <v>2696</v>
      </c>
      <c r="I19" s="46">
        <v>215</v>
      </c>
      <c r="J19" s="22">
        <f>IFERROR(VLOOKUP(A19,'GS by School'!A:D,3,0),0)</f>
        <v>1</v>
      </c>
      <c r="K19" s="4">
        <f>IFERROR(VLOOKUP(B19,'GS by School'!B:Y,20,0),0)</f>
        <v>0</v>
      </c>
      <c r="L19" s="90">
        <f t="shared" si="0"/>
        <v>4.6511627906976744E-3</v>
      </c>
      <c r="M19" s="92"/>
    </row>
    <row r="20" spans="1:13" ht="18.75" customHeight="1" x14ac:dyDescent="0.25">
      <c r="A20" s="38" t="s">
        <v>1331</v>
      </c>
      <c r="B20" s="58" t="s">
        <v>1332</v>
      </c>
      <c r="C20" s="55" t="s">
        <v>13</v>
      </c>
      <c r="D20" s="48" t="s">
        <v>2017</v>
      </c>
      <c r="E20" s="48">
        <v>76240</v>
      </c>
      <c r="F20" s="48" t="s">
        <v>3379</v>
      </c>
      <c r="G20" s="48" t="s">
        <v>2695</v>
      </c>
      <c r="H20" s="55" t="s">
        <v>2696</v>
      </c>
      <c r="I20" s="46">
        <v>271</v>
      </c>
      <c r="J20" s="22">
        <f>IFERROR(VLOOKUP(A20,'GS by School'!A:D,3,0),0)</f>
        <v>9</v>
      </c>
      <c r="K20" s="4">
        <f>IFERROR(VLOOKUP(B20,'GS by School'!B:Y,20,0),0)</f>
        <v>0</v>
      </c>
      <c r="L20" s="90">
        <f t="shared" si="0"/>
        <v>3.3210332103321034E-2</v>
      </c>
      <c r="M20" s="92"/>
    </row>
    <row r="21" spans="1:13" ht="33" customHeight="1" x14ac:dyDescent="0.25">
      <c r="A21" s="4" t="s">
        <v>1346</v>
      </c>
      <c r="B21" s="35" t="s">
        <v>1347</v>
      </c>
      <c r="C21" s="56" t="s">
        <v>13</v>
      </c>
      <c r="D21" s="56" t="s">
        <v>2018</v>
      </c>
      <c r="E21" s="56">
        <v>76234</v>
      </c>
      <c r="F21" s="56" t="s">
        <v>3380</v>
      </c>
      <c r="G21" s="56" t="s">
        <v>2695</v>
      </c>
      <c r="H21" s="56" t="s">
        <v>2696</v>
      </c>
      <c r="I21" s="4">
        <v>279</v>
      </c>
      <c r="J21" s="22">
        <f>IFERROR(VLOOKUP(A21,'GS by School'!A:D,3,0),0)</f>
        <v>2</v>
      </c>
      <c r="K21" s="4">
        <f>IFERROR(VLOOKUP(B21,'GS by School'!B:Y,20,0),0)</f>
        <v>0</v>
      </c>
      <c r="L21" s="90">
        <f t="shared" si="0"/>
        <v>7.1684587813620072E-3</v>
      </c>
      <c r="M21" s="92"/>
    </row>
    <row r="22" spans="1:13" ht="19.5" customHeight="1" x14ac:dyDescent="0.25">
      <c r="A22" s="4" t="s">
        <v>290</v>
      </c>
      <c r="B22" s="35" t="s">
        <v>3381</v>
      </c>
      <c r="C22" s="56" t="s">
        <v>13</v>
      </c>
      <c r="D22" s="56" t="s">
        <v>2019</v>
      </c>
      <c r="E22" s="56">
        <v>76431</v>
      </c>
      <c r="F22" s="56" t="s">
        <v>3382</v>
      </c>
      <c r="G22" s="56" t="s">
        <v>2695</v>
      </c>
      <c r="H22" s="56" t="s">
        <v>2696</v>
      </c>
      <c r="I22" s="4">
        <v>130</v>
      </c>
      <c r="J22" s="22">
        <f>IFERROR(VLOOKUP(A22,'GS by School'!A:D,3,0),0)</f>
        <v>0</v>
      </c>
      <c r="K22" s="4">
        <f>IFERROR(VLOOKUP(B22,'GS by School'!B:Y,20,0),0)</f>
        <v>0</v>
      </c>
      <c r="L22" s="90">
        <f t="shared" si="0"/>
        <v>0</v>
      </c>
      <c r="M22" s="92"/>
    </row>
    <row r="23" spans="1:13" ht="19.5" customHeight="1" x14ac:dyDescent="0.25">
      <c r="A23" s="4" t="s">
        <v>1162</v>
      </c>
      <c r="B23" s="35" t="s">
        <v>3383</v>
      </c>
      <c r="C23" s="56" t="s">
        <v>13</v>
      </c>
      <c r="D23" s="56" t="s">
        <v>1891</v>
      </c>
      <c r="E23" s="56">
        <v>76424</v>
      </c>
      <c r="F23" s="56" t="s">
        <v>3384</v>
      </c>
      <c r="G23" s="56" t="s">
        <v>2695</v>
      </c>
      <c r="H23" s="56" t="s">
        <v>2767</v>
      </c>
      <c r="I23" s="4">
        <v>201</v>
      </c>
      <c r="J23" s="22">
        <f>IFERROR(VLOOKUP(A23,'GS by School'!A:D,3,0),0)</f>
        <v>0</v>
      </c>
      <c r="K23" s="4">
        <f>IFERROR(VLOOKUP(B23,'GS by School'!B:Y,20,0),0)</f>
        <v>0</v>
      </c>
      <c r="L23" s="90">
        <f t="shared" si="0"/>
        <v>0</v>
      </c>
      <c r="M23" s="92"/>
    </row>
    <row r="24" spans="1:13" ht="27.75" customHeight="1" x14ac:dyDescent="0.25">
      <c r="A24" s="4" t="s">
        <v>1057</v>
      </c>
      <c r="B24" s="35" t="s">
        <v>1058</v>
      </c>
      <c r="C24" s="56" t="s">
        <v>13</v>
      </c>
      <c r="D24" s="56" t="s">
        <v>2017</v>
      </c>
      <c r="E24" s="56">
        <v>76240</v>
      </c>
      <c r="F24" s="56" t="s">
        <v>3385</v>
      </c>
      <c r="G24" s="56" t="s">
        <v>2695</v>
      </c>
      <c r="H24" s="56" t="s">
        <v>2709</v>
      </c>
      <c r="I24" s="4">
        <v>343</v>
      </c>
      <c r="J24" s="22">
        <f>IFERROR(VLOOKUP(A24,'GS by School'!A:D,3,0),0)</f>
        <v>6</v>
      </c>
      <c r="K24" s="4">
        <f>IFERROR(VLOOKUP(B24,'GS by School'!B:Y,20,0),0)</f>
        <v>0</v>
      </c>
      <c r="L24" s="90">
        <f t="shared" si="0"/>
        <v>1.7492711370262391E-2</v>
      </c>
      <c r="M24" s="92"/>
    </row>
    <row r="25" spans="1:13" ht="27.75" customHeight="1" x14ac:dyDescent="0.25">
      <c r="A25" s="4" t="s">
        <v>832</v>
      </c>
      <c r="B25" s="35" t="s">
        <v>833</v>
      </c>
      <c r="C25" s="56" t="s">
        <v>13</v>
      </c>
      <c r="D25" s="56" t="s">
        <v>2020</v>
      </c>
      <c r="E25" s="56">
        <v>76238</v>
      </c>
      <c r="F25" s="56" t="s">
        <v>3386</v>
      </c>
      <c r="G25" s="56" t="s">
        <v>2695</v>
      </c>
      <c r="H25" s="56" t="s">
        <v>2710</v>
      </c>
      <c r="I25" s="4">
        <v>265</v>
      </c>
      <c r="J25" s="22">
        <f>IFERROR(VLOOKUP(A25,'GS by School'!A:D,3,0),0)</f>
        <v>1</v>
      </c>
      <c r="K25" s="4">
        <f>IFERROR(VLOOKUP(B25,'GS by School'!B:Y,20,0),0)</f>
        <v>0</v>
      </c>
      <c r="L25" s="90">
        <f t="shared" si="0"/>
        <v>3.7735849056603774E-3</v>
      </c>
      <c r="M25" s="92"/>
    </row>
    <row r="26" spans="1:13" ht="21.75" customHeight="1" x14ac:dyDescent="0.25">
      <c r="A26" s="4" t="s">
        <v>1016</v>
      </c>
      <c r="B26" s="35" t="s">
        <v>1017</v>
      </c>
      <c r="C26" s="56" t="s">
        <v>13</v>
      </c>
      <c r="D26" s="56" t="s">
        <v>3387</v>
      </c>
      <c r="E26" s="56">
        <v>76239</v>
      </c>
      <c r="F26" s="56" t="s">
        <v>3388</v>
      </c>
      <c r="G26" s="56" t="s">
        <v>2695</v>
      </c>
      <c r="H26" s="56" t="s">
        <v>2710</v>
      </c>
      <c r="I26" s="4">
        <v>91</v>
      </c>
      <c r="J26" s="22">
        <f>IFERROR(VLOOKUP(A26,'GS by School'!A:D,3,0),0)</f>
        <v>0</v>
      </c>
      <c r="K26" s="4">
        <f>IFERROR(VLOOKUP(B26,'GS by School'!B:Y,20,0),0)</f>
        <v>0</v>
      </c>
      <c r="L26" s="90">
        <f t="shared" si="0"/>
        <v>0</v>
      </c>
      <c r="M26" s="92"/>
    </row>
    <row r="27" spans="1:13" ht="21.75" customHeight="1" x14ac:dyDescent="0.25">
      <c r="A27" s="4" t="s">
        <v>2318</v>
      </c>
      <c r="B27" s="35" t="s">
        <v>2319</v>
      </c>
      <c r="C27" s="56" t="s">
        <v>13</v>
      </c>
      <c r="D27" s="56" t="s">
        <v>1389</v>
      </c>
      <c r="E27" s="56">
        <v>76230</v>
      </c>
      <c r="F27" s="56" t="s">
        <v>3389</v>
      </c>
      <c r="G27" s="56" t="s">
        <v>2695</v>
      </c>
      <c r="H27" s="56" t="s">
        <v>2710</v>
      </c>
      <c r="I27" s="4">
        <v>65</v>
      </c>
      <c r="J27" s="22">
        <f>IFERROR(VLOOKUP(A27,'GS by School'!A:D,3,0),0)</f>
        <v>2</v>
      </c>
      <c r="K27" s="4">
        <f>IFERROR(VLOOKUP(B27,'GS by School'!B:Y,20,0),0)</f>
        <v>0</v>
      </c>
      <c r="L27" s="90">
        <f t="shared" si="0"/>
        <v>3.0769230769230771E-2</v>
      </c>
      <c r="M27" s="92"/>
    </row>
    <row r="28" spans="1:13" ht="21.75" customHeight="1" x14ac:dyDescent="0.25">
      <c r="A28" s="4" t="s">
        <v>1239</v>
      </c>
      <c r="B28" s="35" t="s">
        <v>2647</v>
      </c>
      <c r="C28" s="56" t="s">
        <v>13</v>
      </c>
      <c r="D28" s="56" t="s">
        <v>3390</v>
      </c>
      <c r="E28" s="56">
        <v>76250</v>
      </c>
      <c r="F28" s="56" t="s">
        <v>3391</v>
      </c>
      <c r="G28" s="56" t="s">
        <v>2695</v>
      </c>
      <c r="H28" s="56" t="s">
        <v>2711</v>
      </c>
      <c r="I28" s="4">
        <v>116</v>
      </c>
      <c r="J28" s="22">
        <f>IFERROR(VLOOKUP(A28,'GS by School'!A:D,3,0),0)</f>
        <v>1</v>
      </c>
      <c r="K28" s="4">
        <f>IFERROR(VLOOKUP(B28,'GS by School'!B:Y,20,0),0)</f>
        <v>0</v>
      </c>
      <c r="L28" s="90">
        <f t="shared" si="0"/>
        <v>8.6206896551724137E-3</v>
      </c>
      <c r="M28" s="92"/>
    </row>
    <row r="29" spans="1:13" ht="21.75" customHeight="1" x14ac:dyDescent="0.25">
      <c r="A29" s="4" t="s">
        <v>1522</v>
      </c>
      <c r="B29" s="35" t="s">
        <v>2643</v>
      </c>
      <c r="C29" s="56" t="s">
        <v>13</v>
      </c>
      <c r="D29" s="56" t="s">
        <v>3392</v>
      </c>
      <c r="E29" s="56">
        <v>76251</v>
      </c>
      <c r="F29" s="56" t="s">
        <v>3393</v>
      </c>
      <c r="G29" s="56" t="s">
        <v>2695</v>
      </c>
      <c r="H29" s="56" t="s">
        <v>2744</v>
      </c>
      <c r="I29" s="4">
        <v>87</v>
      </c>
      <c r="J29" s="22">
        <f>IFERROR(VLOOKUP(A29,'GS by School'!A:D,3,0),0)</f>
        <v>1</v>
      </c>
      <c r="K29" s="4">
        <f>IFERROR(VLOOKUP(B29,'GS by School'!B:Y,20,0),0)</f>
        <v>0</v>
      </c>
      <c r="L29" s="90">
        <f t="shared" si="0"/>
        <v>1.1494252873563218E-2</v>
      </c>
      <c r="M29" s="92"/>
    </row>
    <row r="30" spans="1:13" ht="21.75" customHeight="1" x14ac:dyDescent="0.25">
      <c r="A30" s="4" t="s">
        <v>1523</v>
      </c>
      <c r="B30" s="35" t="s">
        <v>1524</v>
      </c>
      <c r="C30" s="56" t="s">
        <v>13</v>
      </c>
      <c r="D30" s="56" t="s">
        <v>1894</v>
      </c>
      <c r="E30" s="56">
        <v>76464</v>
      </c>
      <c r="F30" s="56" t="s">
        <v>3394</v>
      </c>
      <c r="G30" s="56" t="s">
        <v>2695</v>
      </c>
      <c r="H30" s="56" t="s">
        <v>2710</v>
      </c>
      <c r="I30" s="4">
        <v>50</v>
      </c>
      <c r="J30" s="22">
        <f>IFERROR(VLOOKUP(A30,'GS by School'!A:D,3,0),0)</f>
        <v>0</v>
      </c>
      <c r="K30" s="4">
        <f>IFERROR(VLOOKUP(B30,'GS by School'!B:Y,20,0),0)</f>
        <v>0</v>
      </c>
      <c r="L30" s="90">
        <f t="shared" si="0"/>
        <v>0</v>
      </c>
      <c r="M30" s="92"/>
    </row>
    <row r="31" spans="1:13" ht="21.75" customHeight="1" x14ac:dyDescent="0.25">
      <c r="A31" s="4" t="s">
        <v>1482</v>
      </c>
      <c r="B31" s="35" t="s">
        <v>2292</v>
      </c>
      <c r="C31" s="56" t="s">
        <v>13</v>
      </c>
      <c r="D31" s="56" t="s">
        <v>3395</v>
      </c>
      <c r="E31" s="56">
        <v>76252</v>
      </c>
      <c r="F31" s="56" t="s">
        <v>3396</v>
      </c>
      <c r="G31" s="56" t="s">
        <v>2695</v>
      </c>
      <c r="H31" s="56" t="s">
        <v>2711</v>
      </c>
      <c r="I31" s="4">
        <v>143</v>
      </c>
      <c r="J31" s="22">
        <f>IFERROR(VLOOKUP(A31,'GS by School'!A:D,3,0),0)</f>
        <v>2</v>
      </c>
      <c r="K31" s="4">
        <f>IFERROR(VLOOKUP(B31,'GS by School'!B:Y,20,0),0)</f>
        <v>0</v>
      </c>
      <c r="L31" s="90">
        <f t="shared" si="0"/>
        <v>1.3986013986013986E-2</v>
      </c>
      <c r="M31" s="92"/>
    </row>
    <row r="32" spans="1:13" ht="21.75" customHeight="1" x14ac:dyDescent="0.25">
      <c r="A32" s="4" t="s">
        <v>521</v>
      </c>
      <c r="B32" s="35" t="s">
        <v>2579</v>
      </c>
      <c r="C32" s="56" t="s">
        <v>13</v>
      </c>
      <c r="D32" s="56" t="s">
        <v>2021</v>
      </c>
      <c r="E32" s="56">
        <v>76255</v>
      </c>
      <c r="F32" s="56" t="s">
        <v>3397</v>
      </c>
      <c r="G32" s="56" t="s">
        <v>2695</v>
      </c>
      <c r="H32" s="56" t="s">
        <v>2696</v>
      </c>
      <c r="I32" s="4">
        <v>170</v>
      </c>
      <c r="J32" s="22">
        <f>IFERROR(VLOOKUP(A32,'GS by School'!A:D,3,0),0)</f>
        <v>1</v>
      </c>
      <c r="K32" s="4">
        <f>IFERROR(VLOOKUP(B32,'GS by School'!B:Y,20,0),0)</f>
        <v>0</v>
      </c>
      <c r="L32" s="90">
        <f t="shared" si="0"/>
        <v>5.8823529411764705E-3</v>
      </c>
      <c r="M32" s="92"/>
    </row>
    <row r="33" spans="1:13" ht="21.75" customHeight="1" x14ac:dyDescent="0.25">
      <c r="A33" s="4" t="s">
        <v>1466</v>
      </c>
      <c r="B33" s="35" t="s">
        <v>3398</v>
      </c>
      <c r="C33" s="56" t="s">
        <v>13</v>
      </c>
      <c r="D33" s="56" t="s">
        <v>2022</v>
      </c>
      <c r="E33" s="56">
        <v>76073</v>
      </c>
      <c r="F33" s="56" t="s">
        <v>3399</v>
      </c>
      <c r="G33" s="56" t="s">
        <v>2695</v>
      </c>
      <c r="H33" s="56" t="s">
        <v>2768</v>
      </c>
      <c r="I33" s="4">
        <v>220</v>
      </c>
      <c r="J33" s="22">
        <f>IFERROR(VLOOKUP(A33,'GS by School'!A:D,3,0),0)</f>
        <v>0</v>
      </c>
      <c r="K33" s="4">
        <f>IFERROR(VLOOKUP(B33,'GS by School'!B:Y,20,0),0)</f>
        <v>0</v>
      </c>
      <c r="L33" s="90">
        <f t="shared" si="0"/>
        <v>0</v>
      </c>
      <c r="M33" s="92"/>
    </row>
    <row r="34" spans="1:13" ht="21.75" customHeight="1" x14ac:dyDescent="0.25">
      <c r="A34" s="4" t="s">
        <v>3400</v>
      </c>
      <c r="B34" s="35" t="s">
        <v>3401</v>
      </c>
      <c r="C34" s="56" t="s">
        <v>13</v>
      </c>
      <c r="D34" s="56" t="s">
        <v>2021</v>
      </c>
      <c r="E34" s="56">
        <v>76255</v>
      </c>
      <c r="F34" s="56" t="s">
        <v>3402</v>
      </c>
      <c r="G34" s="56" t="s">
        <v>2695</v>
      </c>
      <c r="H34" s="56" t="s">
        <v>2710</v>
      </c>
      <c r="I34" s="4">
        <v>65</v>
      </c>
      <c r="J34" s="22">
        <f>IFERROR(VLOOKUP(A34,'GS by School'!A:D,3,0),0)</f>
        <v>0</v>
      </c>
      <c r="K34" s="4">
        <f>IFERROR(VLOOKUP(B34,'GS by School'!B:Y,20,0),0)</f>
        <v>0</v>
      </c>
      <c r="L34" s="90">
        <f t="shared" si="0"/>
        <v>0</v>
      </c>
      <c r="M34" s="92"/>
    </row>
    <row r="35" spans="1:13" ht="21.75" customHeight="1" x14ac:dyDescent="0.25">
      <c r="A35" s="4" t="s">
        <v>235</v>
      </c>
      <c r="B35" s="35" t="s">
        <v>236</v>
      </c>
      <c r="C35" s="56" t="s">
        <v>13</v>
      </c>
      <c r="D35" s="56" t="s">
        <v>2023</v>
      </c>
      <c r="E35" s="56">
        <v>76078</v>
      </c>
      <c r="F35" s="56" t="s">
        <v>2703</v>
      </c>
      <c r="G35" s="56" t="s">
        <v>2695</v>
      </c>
      <c r="H35" s="56" t="s">
        <v>2696</v>
      </c>
      <c r="I35" s="4">
        <v>307</v>
      </c>
      <c r="J35" s="22">
        <f>IFERROR(VLOOKUP(A35,'GS by School'!A:D,3,0),0)</f>
        <v>1</v>
      </c>
      <c r="K35" s="4">
        <f>IFERROR(VLOOKUP(B35,'GS by School'!B:Y,20,0),0)</f>
        <v>0</v>
      </c>
      <c r="L35" s="90">
        <f t="shared" si="0"/>
        <v>3.2573289902280132E-3</v>
      </c>
      <c r="M35" s="92"/>
    </row>
    <row r="36" spans="1:13" ht="21.75" customHeight="1" x14ac:dyDescent="0.25">
      <c r="A36" s="4" t="s">
        <v>1668</v>
      </c>
      <c r="B36" s="35" t="s">
        <v>1669</v>
      </c>
      <c r="C36" s="56" t="s">
        <v>13</v>
      </c>
      <c r="D36" s="56" t="s">
        <v>2018</v>
      </c>
      <c r="E36" s="56">
        <v>76234</v>
      </c>
      <c r="F36" s="56" t="s">
        <v>3380</v>
      </c>
      <c r="G36" s="56" t="s">
        <v>2695</v>
      </c>
      <c r="H36" s="56" t="s">
        <v>2696</v>
      </c>
      <c r="I36" s="4">
        <v>275</v>
      </c>
      <c r="J36" s="22">
        <f>IFERROR(VLOOKUP(A36,'GS by School'!A:D,3,0),0)</f>
        <v>1</v>
      </c>
      <c r="K36" s="4">
        <f>IFERROR(VLOOKUP(B36,'GS by School'!B:Y,20,0),0)</f>
        <v>0</v>
      </c>
      <c r="L36" s="90">
        <f t="shared" si="0"/>
        <v>3.6363636363636364E-3</v>
      </c>
      <c r="M36" s="92"/>
    </row>
    <row r="37" spans="1:13" ht="21.75" customHeight="1" x14ac:dyDescent="0.25">
      <c r="A37" s="4" t="s">
        <v>404</v>
      </c>
      <c r="B37" s="35" t="s">
        <v>3403</v>
      </c>
      <c r="C37" s="56" t="s">
        <v>13</v>
      </c>
      <c r="D37" s="56" t="s">
        <v>3404</v>
      </c>
      <c r="E37" s="56">
        <v>76265</v>
      </c>
      <c r="F37" s="56" t="s">
        <v>3405</v>
      </c>
      <c r="G37" s="56" t="s">
        <v>2695</v>
      </c>
      <c r="H37" s="56" t="s">
        <v>2711</v>
      </c>
      <c r="I37" s="4">
        <v>100</v>
      </c>
      <c r="J37" s="22">
        <f>IFERROR(VLOOKUP(A37,'GS by School'!A:D,3,0),0)</f>
        <v>12</v>
      </c>
      <c r="K37" s="4">
        <f>IFERROR(VLOOKUP(B37,'GS by School'!B:Y,20,0),0)</f>
        <v>0</v>
      </c>
      <c r="L37" s="90">
        <f t="shared" si="0"/>
        <v>0.12</v>
      </c>
      <c r="M37" s="92"/>
    </row>
    <row r="38" spans="1:13" ht="21.75" customHeight="1" x14ac:dyDescent="0.25">
      <c r="A38" s="4" t="s">
        <v>1577</v>
      </c>
      <c r="B38" s="35" t="s">
        <v>1578</v>
      </c>
      <c r="C38" s="56" t="s">
        <v>13</v>
      </c>
      <c r="D38" s="56" t="s">
        <v>3406</v>
      </c>
      <c r="E38" s="56">
        <v>76078</v>
      </c>
      <c r="F38" s="56" t="s">
        <v>2703</v>
      </c>
      <c r="G38" s="56" t="s">
        <v>2695</v>
      </c>
      <c r="H38" s="56" t="s">
        <v>2696</v>
      </c>
      <c r="I38" s="4">
        <v>327</v>
      </c>
      <c r="J38" s="22">
        <f>IFERROR(VLOOKUP(A38,'GS by School'!A:D,3,0),0)</f>
        <v>5</v>
      </c>
      <c r="K38" s="4">
        <f>IFERROR(VLOOKUP(B38,'GS by School'!B:Y,20,0),0)</f>
        <v>0</v>
      </c>
      <c r="L38" s="90">
        <f t="shared" si="0"/>
        <v>1.5290519877675841E-2</v>
      </c>
      <c r="M38" s="92"/>
    </row>
    <row r="39" spans="1:13" ht="46.9" customHeight="1" x14ac:dyDescent="0.25">
      <c r="A39" s="4" t="s">
        <v>1569</v>
      </c>
      <c r="B39" s="35" t="s">
        <v>3407</v>
      </c>
      <c r="C39" s="56" t="s">
        <v>13</v>
      </c>
      <c r="D39" s="56" t="s">
        <v>2017</v>
      </c>
      <c r="E39" s="56">
        <v>76240</v>
      </c>
      <c r="F39" s="56" t="s">
        <v>3408</v>
      </c>
      <c r="G39" s="56" t="s">
        <v>2695</v>
      </c>
      <c r="H39" s="56" t="s">
        <v>2744</v>
      </c>
      <c r="I39" s="4">
        <v>38</v>
      </c>
      <c r="J39" s="22">
        <f>IFERROR(VLOOKUP(A39,'GS by School'!A:D,3,0),0)</f>
        <v>0</v>
      </c>
      <c r="K39" s="4">
        <f>IFERROR(VLOOKUP(B39,'GS by School'!B:Y,20,0),0)</f>
        <v>0</v>
      </c>
      <c r="L39" s="90">
        <f t="shared" si="0"/>
        <v>0</v>
      </c>
      <c r="M39" s="92"/>
    </row>
    <row r="40" spans="1:13" ht="18" customHeight="1" x14ac:dyDescent="0.25">
      <c r="A40" s="4" t="s">
        <v>1593</v>
      </c>
      <c r="B40" s="35" t="s">
        <v>1594</v>
      </c>
      <c r="C40" s="56" t="s">
        <v>13</v>
      </c>
      <c r="D40" s="56" t="s">
        <v>3409</v>
      </c>
      <c r="E40" s="56">
        <v>76267</v>
      </c>
      <c r="F40" s="56" t="s">
        <v>3410</v>
      </c>
      <c r="G40" s="56" t="s">
        <v>2695</v>
      </c>
      <c r="H40" s="56" t="s">
        <v>2710</v>
      </c>
      <c r="I40" s="4">
        <v>214</v>
      </c>
      <c r="J40" s="22">
        <f>IFERROR(VLOOKUP(A40,'GS by School'!A:D,3,0),0)</f>
        <v>0</v>
      </c>
      <c r="K40" s="4">
        <f>IFERROR(VLOOKUP(B40,'GS by School'!B:Y,20,0),0)</f>
        <v>0</v>
      </c>
      <c r="L40" s="90">
        <f t="shared" si="0"/>
        <v>0</v>
      </c>
      <c r="M40" s="92"/>
    </row>
    <row r="41" spans="1:13" ht="18" customHeight="1" x14ac:dyDescent="0.25">
      <c r="A41" s="4" t="s">
        <v>1498</v>
      </c>
      <c r="B41" s="35" t="s">
        <v>2199</v>
      </c>
      <c r="C41" s="56" t="s">
        <v>13</v>
      </c>
      <c r="D41" s="56" t="s">
        <v>1891</v>
      </c>
      <c r="E41" s="56">
        <v>76424</v>
      </c>
      <c r="F41" s="56" t="s">
        <v>3384</v>
      </c>
      <c r="G41" s="56" t="s">
        <v>2768</v>
      </c>
      <c r="H41" s="56" t="s">
        <v>2696</v>
      </c>
      <c r="I41" s="4">
        <v>124</v>
      </c>
      <c r="J41" s="22">
        <f>IFERROR(VLOOKUP(A41,'GS by School'!A:D,3,0),0)</f>
        <v>0</v>
      </c>
      <c r="K41" s="4">
        <f>IFERROR(VLOOKUP(B41,'GS by School'!B:Y,20,0),0)</f>
        <v>0</v>
      </c>
      <c r="L41" s="90">
        <f t="shared" si="0"/>
        <v>0</v>
      </c>
      <c r="M41" s="92"/>
    </row>
    <row r="42" spans="1:13" ht="18" customHeight="1" x14ac:dyDescent="0.25">
      <c r="A42" s="4" t="s">
        <v>1762</v>
      </c>
      <c r="B42" s="35" t="s">
        <v>2077</v>
      </c>
      <c r="C42" s="56" t="s">
        <v>13</v>
      </c>
      <c r="D42" s="56" t="s">
        <v>2018</v>
      </c>
      <c r="E42" s="56">
        <v>76234</v>
      </c>
      <c r="F42" s="56" t="s">
        <v>3380</v>
      </c>
      <c r="G42" s="56" t="s">
        <v>2698</v>
      </c>
      <c r="H42" s="56" t="s">
        <v>2697</v>
      </c>
      <c r="I42" s="4">
        <v>142</v>
      </c>
      <c r="J42" s="22">
        <f>IFERROR(VLOOKUP(A42,'GS by School'!A:D,3,0),0)</f>
        <v>3</v>
      </c>
      <c r="K42" s="4">
        <f>IFERROR(VLOOKUP(B42,'GS by School'!B:Y,20,0),0)</f>
        <v>0</v>
      </c>
      <c r="L42" s="90">
        <f t="shared" si="0"/>
        <v>2.1126760563380281E-2</v>
      </c>
      <c r="M42" s="92"/>
    </row>
    <row r="43" spans="1:13" ht="18" customHeight="1" x14ac:dyDescent="0.25">
      <c r="A43" s="4" t="s">
        <v>214</v>
      </c>
      <c r="B43" s="35" t="s">
        <v>3411</v>
      </c>
      <c r="C43" s="56" t="s">
        <v>13</v>
      </c>
      <c r="D43" s="56" t="s">
        <v>2024</v>
      </c>
      <c r="E43" s="56">
        <v>76272</v>
      </c>
      <c r="F43" s="56" t="s">
        <v>3412</v>
      </c>
      <c r="G43" s="56" t="s">
        <v>2695</v>
      </c>
      <c r="H43" s="56" t="s">
        <v>2697</v>
      </c>
      <c r="I43" s="4">
        <v>160</v>
      </c>
      <c r="J43" s="22">
        <f>IFERROR(VLOOKUP(A43,'GS by School'!A:D,3,0),0)</f>
        <v>0</v>
      </c>
      <c r="K43" s="4">
        <f>IFERROR(VLOOKUP(B43,'GS by School'!B:Y,20,0),0)</f>
        <v>0</v>
      </c>
      <c r="L43" s="90">
        <f t="shared" si="0"/>
        <v>0</v>
      </c>
      <c r="M43" s="92"/>
    </row>
    <row r="44" spans="1:13" ht="46.9" customHeight="1" x14ac:dyDescent="0.25">
      <c r="A44" s="4" t="s">
        <v>714</v>
      </c>
      <c r="B44" s="4" t="s">
        <v>715</v>
      </c>
      <c r="C44" s="4" t="s">
        <v>13</v>
      </c>
      <c r="D44" s="56" t="s">
        <v>3413</v>
      </c>
      <c r="E44" s="4">
        <v>76240</v>
      </c>
      <c r="F44" s="4" t="s">
        <v>3385</v>
      </c>
      <c r="G44" s="4" t="s">
        <v>2767</v>
      </c>
      <c r="H44" s="4" t="s">
        <v>2697</v>
      </c>
      <c r="I44" s="4">
        <v>348</v>
      </c>
      <c r="J44" s="22">
        <f>IFERROR(VLOOKUP(A44,'GS by School'!A:D,3,0),0)</f>
        <v>2</v>
      </c>
      <c r="K44" s="4">
        <f>IFERROR(VLOOKUP(B44,'GS by School'!B:Y,20,0),0)</f>
        <v>0</v>
      </c>
      <c r="L44" s="90">
        <f t="shared" si="0"/>
        <v>5.7471264367816091E-3</v>
      </c>
      <c r="M44" s="92"/>
    </row>
    <row r="45" spans="1:13" ht="46.9" customHeight="1" x14ac:dyDescent="0.25">
      <c r="A45" s="4" t="s">
        <v>283</v>
      </c>
      <c r="B45" s="4" t="s">
        <v>3414</v>
      </c>
      <c r="C45" s="4" t="s">
        <v>13</v>
      </c>
      <c r="D45" s="56" t="s">
        <v>3413</v>
      </c>
      <c r="E45" s="4">
        <v>76240</v>
      </c>
      <c r="F45" s="4" t="s">
        <v>3415</v>
      </c>
      <c r="G45" s="4" t="s">
        <v>2695</v>
      </c>
      <c r="H45" s="4" t="s">
        <v>2744</v>
      </c>
      <c r="I45" s="4">
        <v>24</v>
      </c>
      <c r="J45" s="22">
        <f>IFERROR(VLOOKUP(A45,'GS by School'!A:D,3,0),0)</f>
        <v>0</v>
      </c>
      <c r="K45" s="4">
        <f>IFERROR(VLOOKUP(B45,'GS by School'!B:Y,20,0),0)</f>
        <v>0</v>
      </c>
      <c r="L45" s="90">
        <f t="shared" si="0"/>
        <v>0</v>
      </c>
      <c r="M45" s="92"/>
    </row>
    <row r="46" spans="1:13" ht="46.9" customHeight="1" x14ac:dyDescent="0.25">
      <c r="A46" s="4" t="s">
        <v>1076</v>
      </c>
      <c r="B46" s="4" t="s">
        <v>1077</v>
      </c>
      <c r="C46" s="4" t="s">
        <v>13</v>
      </c>
      <c r="D46" s="56" t="s">
        <v>2018</v>
      </c>
      <c r="E46" s="4">
        <v>76234</v>
      </c>
      <c r="F46" s="4" t="s">
        <v>3380</v>
      </c>
      <c r="G46" s="4" t="s">
        <v>2695</v>
      </c>
      <c r="H46" s="4" t="s">
        <v>2696</v>
      </c>
      <c r="I46" s="4">
        <v>228</v>
      </c>
      <c r="J46" s="22">
        <f>IFERROR(VLOOKUP(A46,'GS by School'!A:D,3,0),0)</f>
        <v>2</v>
      </c>
      <c r="K46" s="4">
        <f>IFERROR(VLOOKUP(B46,'GS by School'!B:Y,20,0),0)</f>
        <v>0</v>
      </c>
      <c r="L46" s="90">
        <f t="shared" si="0"/>
        <v>8.771929824561403E-3</v>
      </c>
      <c r="M46" s="92"/>
    </row>
    <row r="47" spans="1:13" ht="46.9" customHeight="1" x14ac:dyDescent="0.25">
      <c r="D47" s="33"/>
    </row>
    <row r="48" spans="1:13" ht="46.9" customHeight="1" x14ac:dyDescent="0.25">
      <c r="D48" s="33"/>
    </row>
    <row r="49" spans="4:4" ht="46.9" customHeight="1" x14ac:dyDescent="0.25">
      <c r="D49" s="33"/>
    </row>
    <row r="50" spans="4:4" ht="46.9" customHeight="1" x14ac:dyDescent="0.25">
      <c r="D50" s="33"/>
    </row>
    <row r="51" spans="4:4" ht="46.9" customHeight="1" x14ac:dyDescent="0.25">
      <c r="D51" s="33"/>
    </row>
    <row r="52" spans="4:4" ht="46.9" customHeight="1" x14ac:dyDescent="0.25">
      <c r="D52" s="33"/>
    </row>
    <row r="53" spans="4:4" ht="46.9" customHeight="1" x14ac:dyDescent="0.25">
      <c r="D53" s="33"/>
    </row>
    <row r="54" spans="4:4" ht="46.9" customHeight="1" x14ac:dyDescent="0.25">
      <c r="D54" s="33"/>
    </row>
    <row r="55" spans="4:4" ht="46.9" customHeight="1" x14ac:dyDescent="0.25">
      <c r="D55" s="33"/>
    </row>
    <row r="56" spans="4:4" ht="46.9" customHeight="1" x14ac:dyDescent="0.25">
      <c r="D56" s="33"/>
    </row>
    <row r="57" spans="4:4" ht="46.9" customHeight="1" x14ac:dyDescent="0.25">
      <c r="D57" s="33"/>
    </row>
    <row r="58" spans="4:4" ht="46.9" customHeight="1" x14ac:dyDescent="0.25">
      <c r="D58" s="33"/>
    </row>
    <row r="59" spans="4:4" ht="46.9" customHeight="1" x14ac:dyDescent="0.25">
      <c r="D59" s="33"/>
    </row>
    <row r="60" spans="4:4" ht="46.9" customHeight="1" x14ac:dyDescent="0.25">
      <c r="D60" s="33"/>
    </row>
    <row r="61" spans="4:4" ht="46.9" customHeight="1" x14ac:dyDescent="0.25">
      <c r="D61" s="33"/>
    </row>
    <row r="62" spans="4:4" ht="46.9" customHeight="1" x14ac:dyDescent="0.25">
      <c r="D62" s="33"/>
    </row>
  </sheetData>
  <mergeCells count="8">
    <mergeCell ref="B12:H12"/>
    <mergeCell ref="B9:F9"/>
    <mergeCell ref="B1:F1"/>
    <mergeCell ref="H1:L1"/>
    <mergeCell ref="N1:P1"/>
    <mergeCell ref="N5:Q5"/>
    <mergeCell ref="H5:L5"/>
    <mergeCell ref="B5:F5"/>
  </mergeCells>
  <pageMargins left="0.2" right="0.2" top="0.5" bottom="0.25" header="0.3" footer="0.3"/>
  <pageSetup orientation="landscape" r:id="rId1"/>
  <headerFooter>
    <oddHeader>&amp;C&amp;A</oddHeader>
  </headerFooter>
  <rowBreaks count="1" manualBreakCount="1">
    <brk id="11" max="16383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181BF-1732-432A-B9D5-A5192FFFA422}">
  <dimension ref="A1:N86"/>
  <sheetViews>
    <sheetView topLeftCell="A67" workbookViewId="0">
      <selection activeCell="B1" sqref="B1:S30"/>
    </sheetView>
  </sheetViews>
  <sheetFormatPr defaultRowHeight="15" x14ac:dyDescent="0.25"/>
  <sheetData>
    <row r="1" spans="1:14" x14ac:dyDescent="0.25">
      <c r="A1" t="s">
        <v>30</v>
      </c>
      <c r="B1" t="s">
        <v>139</v>
      </c>
      <c r="C1" t="s">
        <v>140</v>
      </c>
      <c r="D1" t="s">
        <v>141</v>
      </c>
      <c r="E1" t="s">
        <v>142</v>
      </c>
      <c r="F1" t="s">
        <v>31</v>
      </c>
      <c r="G1" t="s">
        <v>143</v>
      </c>
      <c r="H1" t="s">
        <v>32</v>
      </c>
      <c r="I1" t="s">
        <v>144</v>
      </c>
      <c r="J1" t="s">
        <v>145</v>
      </c>
      <c r="K1" t="s">
        <v>146</v>
      </c>
      <c r="L1" t="s">
        <v>33</v>
      </c>
      <c r="M1" t="s">
        <v>34</v>
      </c>
      <c r="N1" t="s">
        <v>1806</v>
      </c>
    </row>
    <row r="2" spans="1:14" x14ac:dyDescent="0.25">
      <c r="A2" t="s">
        <v>105</v>
      </c>
      <c r="B2">
        <v>0</v>
      </c>
      <c r="C2">
        <v>2</v>
      </c>
      <c r="D2">
        <v>-2</v>
      </c>
      <c r="E2">
        <v>2</v>
      </c>
      <c r="F2">
        <v>0</v>
      </c>
      <c r="G2" s="11">
        <v>0</v>
      </c>
      <c r="H2">
        <v>0</v>
      </c>
      <c r="I2" s="11">
        <v>0</v>
      </c>
      <c r="J2">
        <v>2</v>
      </c>
      <c r="K2" s="11">
        <v>0</v>
      </c>
      <c r="L2">
        <v>0</v>
      </c>
      <c r="M2">
        <v>2</v>
      </c>
      <c r="N2" t="s">
        <v>105</v>
      </c>
    </row>
    <row r="3" spans="1:14" x14ac:dyDescent="0.25">
      <c r="A3" t="s">
        <v>57</v>
      </c>
      <c r="B3">
        <v>581</v>
      </c>
      <c r="C3">
        <v>562</v>
      </c>
      <c r="D3">
        <v>19</v>
      </c>
      <c r="E3">
        <v>570</v>
      </c>
      <c r="F3">
        <v>200</v>
      </c>
      <c r="G3" s="11">
        <v>0.34420000000000001</v>
      </c>
      <c r="H3">
        <v>381</v>
      </c>
      <c r="I3" s="11">
        <v>0.65580000000000005</v>
      </c>
      <c r="J3">
        <v>58</v>
      </c>
      <c r="K3" s="11">
        <v>0.66800000000000004</v>
      </c>
      <c r="L3">
        <v>220</v>
      </c>
      <c r="M3">
        <v>342</v>
      </c>
      <c r="N3" t="str">
        <f>VLOOKUP(A3,'SU merge '!B:C,2,0)</f>
        <v>Su201</v>
      </c>
    </row>
    <row r="4" spans="1:14" x14ac:dyDescent="0.25">
      <c r="A4" t="s">
        <v>58</v>
      </c>
      <c r="B4">
        <v>376</v>
      </c>
      <c r="C4">
        <v>373</v>
      </c>
      <c r="D4">
        <v>3</v>
      </c>
      <c r="E4">
        <v>377</v>
      </c>
      <c r="F4">
        <v>97</v>
      </c>
      <c r="G4" s="11">
        <v>0.25800000000000001</v>
      </c>
      <c r="H4">
        <v>279</v>
      </c>
      <c r="I4" s="11">
        <v>0.74199999999999999</v>
      </c>
      <c r="J4">
        <v>41</v>
      </c>
      <c r="K4" s="11">
        <v>0.74</v>
      </c>
      <c r="L4">
        <v>119</v>
      </c>
      <c r="M4">
        <v>254</v>
      </c>
      <c r="N4" t="str">
        <f>VLOOKUP(A4,'SU merge '!B:C,2,0)</f>
        <v>Su204</v>
      </c>
    </row>
    <row r="5" spans="1:14" x14ac:dyDescent="0.25">
      <c r="A5" t="s">
        <v>87</v>
      </c>
      <c r="B5">
        <v>101</v>
      </c>
      <c r="C5">
        <v>137</v>
      </c>
      <c r="D5">
        <v>-36</v>
      </c>
      <c r="E5">
        <v>139</v>
      </c>
      <c r="F5">
        <v>27</v>
      </c>
      <c r="G5" s="11">
        <v>0.26729999999999998</v>
      </c>
      <c r="H5">
        <v>74</v>
      </c>
      <c r="I5" s="11">
        <v>0.73270000000000002</v>
      </c>
      <c r="J5">
        <v>9</v>
      </c>
      <c r="K5" s="11">
        <v>0.53200000000000003</v>
      </c>
      <c r="L5">
        <v>29</v>
      </c>
      <c r="M5">
        <v>108</v>
      </c>
      <c r="N5" t="str">
        <f>VLOOKUP(A5,'SU merge '!B:C,2,0)</f>
        <v>Su205</v>
      </c>
    </row>
    <row r="6" spans="1:14" x14ac:dyDescent="0.25">
      <c r="A6" t="s">
        <v>62</v>
      </c>
      <c r="B6">
        <v>327</v>
      </c>
      <c r="C6">
        <v>361</v>
      </c>
      <c r="D6">
        <v>-34</v>
      </c>
      <c r="E6">
        <v>366</v>
      </c>
      <c r="F6">
        <v>69</v>
      </c>
      <c r="G6" s="11">
        <v>0.21099999999999999</v>
      </c>
      <c r="H6">
        <v>258</v>
      </c>
      <c r="I6" s="11">
        <v>0.78900000000000003</v>
      </c>
      <c r="J6">
        <v>33</v>
      </c>
      <c r="K6" s="11">
        <v>0.70499999999999996</v>
      </c>
      <c r="L6">
        <v>94</v>
      </c>
      <c r="M6">
        <v>267</v>
      </c>
      <c r="N6" t="str">
        <f>VLOOKUP(A6,'SU merge '!B:C,2,0)</f>
        <v>Su205</v>
      </c>
    </row>
    <row r="7" spans="1:14" x14ac:dyDescent="0.25">
      <c r="A7" t="s">
        <v>1</v>
      </c>
      <c r="B7">
        <v>212</v>
      </c>
      <c r="C7">
        <v>221</v>
      </c>
      <c r="D7">
        <v>-9</v>
      </c>
      <c r="E7">
        <v>227</v>
      </c>
      <c r="F7">
        <v>64</v>
      </c>
      <c r="G7" s="11">
        <v>0.3019</v>
      </c>
      <c r="H7">
        <v>148</v>
      </c>
      <c r="I7" s="11">
        <v>0.69810000000000005</v>
      </c>
      <c r="J7">
        <v>26</v>
      </c>
      <c r="K7" s="11">
        <v>0.65200000000000002</v>
      </c>
      <c r="L7">
        <v>77</v>
      </c>
      <c r="M7">
        <v>144</v>
      </c>
      <c r="N7" t="str">
        <f>VLOOKUP(A7,'SU merge '!B:C,2,0)</f>
        <v>Su206</v>
      </c>
    </row>
    <row r="8" spans="1:14" x14ac:dyDescent="0.25">
      <c r="A8" t="s">
        <v>19</v>
      </c>
      <c r="B8">
        <v>442</v>
      </c>
      <c r="C8">
        <v>405</v>
      </c>
      <c r="D8">
        <v>37</v>
      </c>
      <c r="E8">
        <v>415</v>
      </c>
      <c r="F8">
        <v>139</v>
      </c>
      <c r="G8" s="11">
        <v>0.3145</v>
      </c>
      <c r="H8">
        <v>303</v>
      </c>
      <c r="I8" s="11">
        <v>0.6855</v>
      </c>
      <c r="J8">
        <v>53</v>
      </c>
      <c r="K8" s="11">
        <v>0.73</v>
      </c>
      <c r="L8">
        <v>117</v>
      </c>
      <c r="M8">
        <v>288</v>
      </c>
      <c r="N8" t="str">
        <f>VLOOKUP(A8,'SU merge '!B:C,2,0)</f>
        <v>Su211</v>
      </c>
    </row>
    <row r="9" spans="1:14" x14ac:dyDescent="0.25">
      <c r="A9" t="s">
        <v>74</v>
      </c>
      <c r="B9">
        <v>113</v>
      </c>
      <c r="C9">
        <v>118</v>
      </c>
      <c r="D9">
        <v>-5</v>
      </c>
      <c r="E9">
        <v>120</v>
      </c>
      <c r="F9">
        <v>42</v>
      </c>
      <c r="G9" s="11">
        <v>0.37169999999999997</v>
      </c>
      <c r="H9">
        <v>71</v>
      </c>
      <c r="I9" s="11">
        <v>0.62829999999999997</v>
      </c>
      <c r="J9">
        <v>10</v>
      </c>
      <c r="K9" s="11">
        <v>0.59199999999999997</v>
      </c>
      <c r="L9">
        <v>37</v>
      </c>
      <c r="M9">
        <v>81</v>
      </c>
      <c r="N9" t="str">
        <f>VLOOKUP(A9,'SU merge '!B:C,2,0)</f>
        <v>Su213</v>
      </c>
    </row>
    <row r="10" spans="1:14" x14ac:dyDescent="0.25">
      <c r="A10" t="s">
        <v>46</v>
      </c>
      <c r="B10">
        <v>193</v>
      </c>
      <c r="C10">
        <v>202</v>
      </c>
      <c r="D10">
        <v>-9</v>
      </c>
      <c r="E10">
        <v>211</v>
      </c>
      <c r="F10">
        <v>63</v>
      </c>
      <c r="G10" s="11">
        <v>0.32640000000000002</v>
      </c>
      <c r="H10">
        <v>130</v>
      </c>
      <c r="I10" s="11">
        <v>0.67359999999999998</v>
      </c>
      <c r="J10">
        <v>19</v>
      </c>
      <c r="K10" s="11">
        <v>0.61599999999999999</v>
      </c>
      <c r="L10">
        <v>73</v>
      </c>
      <c r="M10">
        <v>129</v>
      </c>
      <c r="N10" t="str">
        <f>VLOOKUP(A10,'SU merge '!B:C,2,0)</f>
        <v>SU214</v>
      </c>
    </row>
    <row r="11" spans="1:14" x14ac:dyDescent="0.25">
      <c r="A11" t="s">
        <v>84</v>
      </c>
      <c r="B11">
        <v>258</v>
      </c>
      <c r="C11">
        <v>303</v>
      </c>
      <c r="D11">
        <v>-45</v>
      </c>
      <c r="E11">
        <v>303</v>
      </c>
      <c r="F11">
        <v>103</v>
      </c>
      <c r="G11" s="11">
        <v>0.3992</v>
      </c>
      <c r="H11">
        <v>155</v>
      </c>
      <c r="I11" s="11">
        <v>0.6008</v>
      </c>
      <c r="J11">
        <v>23</v>
      </c>
      <c r="K11" s="11">
        <v>0.51200000000000001</v>
      </c>
      <c r="L11">
        <v>151</v>
      </c>
      <c r="M11">
        <v>152</v>
      </c>
      <c r="N11" t="str">
        <f>VLOOKUP(A11,'SU merge '!B:C,2,0)</f>
        <v>Su215</v>
      </c>
    </row>
    <row r="12" spans="1:14" x14ac:dyDescent="0.25">
      <c r="A12" t="s">
        <v>68</v>
      </c>
      <c r="B12">
        <v>260</v>
      </c>
      <c r="C12">
        <v>241</v>
      </c>
      <c r="D12">
        <v>19</v>
      </c>
      <c r="E12">
        <v>243</v>
      </c>
      <c r="F12">
        <v>84</v>
      </c>
      <c r="G12" s="11">
        <v>0.3231</v>
      </c>
      <c r="H12">
        <v>176</v>
      </c>
      <c r="I12" s="11">
        <v>0.67689999999999995</v>
      </c>
      <c r="J12">
        <v>26</v>
      </c>
      <c r="K12" s="11">
        <v>0.72399999999999998</v>
      </c>
      <c r="L12">
        <v>91</v>
      </c>
      <c r="M12">
        <v>150</v>
      </c>
      <c r="N12" t="str">
        <f>VLOOKUP(A12,'SU merge '!B:C,2,0)</f>
        <v>Su215</v>
      </c>
    </row>
    <row r="13" spans="1:14" x14ac:dyDescent="0.25">
      <c r="A13" t="s">
        <v>56</v>
      </c>
      <c r="B13">
        <v>501</v>
      </c>
      <c r="C13">
        <v>461</v>
      </c>
      <c r="D13">
        <v>40</v>
      </c>
      <c r="E13">
        <v>468</v>
      </c>
      <c r="F13">
        <v>190</v>
      </c>
      <c r="G13" s="11">
        <v>0.37919999999999998</v>
      </c>
      <c r="H13">
        <v>311</v>
      </c>
      <c r="I13" s="11">
        <v>0.62080000000000002</v>
      </c>
      <c r="J13">
        <v>48</v>
      </c>
      <c r="K13" s="11">
        <v>0.66500000000000004</v>
      </c>
      <c r="L13">
        <v>148</v>
      </c>
      <c r="M13">
        <v>313</v>
      </c>
      <c r="N13" t="str">
        <f>VLOOKUP(A13,'SU merge '!B:C,2,0)</f>
        <v>Su217</v>
      </c>
    </row>
    <row r="14" spans="1:14" x14ac:dyDescent="0.25">
      <c r="A14" t="s">
        <v>88</v>
      </c>
      <c r="B14">
        <v>19</v>
      </c>
      <c r="C14">
        <v>20</v>
      </c>
      <c r="D14">
        <v>-1</v>
      </c>
      <c r="E14" s="31">
        <v>21</v>
      </c>
      <c r="F14">
        <v>9</v>
      </c>
      <c r="G14" s="11">
        <v>0.47370000000000001</v>
      </c>
      <c r="H14">
        <v>10</v>
      </c>
      <c r="I14" s="11">
        <v>0.52629999999999999</v>
      </c>
      <c r="J14">
        <v>4</v>
      </c>
      <c r="K14" s="11">
        <v>0.47599999999999998</v>
      </c>
      <c r="L14">
        <v>7</v>
      </c>
      <c r="M14">
        <v>13</v>
      </c>
      <c r="N14" t="str">
        <f>VLOOKUP(A14,'SU merge '!B:C,2,0)</f>
        <v>Su217</v>
      </c>
    </row>
    <row r="15" spans="1:14" x14ac:dyDescent="0.25">
      <c r="A15" t="s">
        <v>60</v>
      </c>
      <c r="B15">
        <v>243</v>
      </c>
      <c r="C15">
        <v>265</v>
      </c>
      <c r="D15">
        <v>-22</v>
      </c>
      <c r="E15" s="31">
        <v>267</v>
      </c>
      <c r="F15">
        <v>71</v>
      </c>
      <c r="G15" s="11">
        <v>0.29220000000000002</v>
      </c>
      <c r="H15">
        <v>172</v>
      </c>
      <c r="I15" s="11">
        <v>0.70779999999999998</v>
      </c>
      <c r="J15">
        <v>28</v>
      </c>
      <c r="K15" s="11">
        <v>0.64400000000000002</v>
      </c>
      <c r="L15">
        <v>110</v>
      </c>
      <c r="M15">
        <v>155</v>
      </c>
      <c r="N15" t="str">
        <f>VLOOKUP(A15,'SU merge '!B:C,2,0)</f>
        <v>Su223</v>
      </c>
    </row>
    <row r="16" spans="1:14" x14ac:dyDescent="0.25">
      <c r="A16" t="s">
        <v>81</v>
      </c>
      <c r="B16">
        <v>49</v>
      </c>
      <c r="C16">
        <v>66</v>
      </c>
      <c r="D16">
        <v>-17</v>
      </c>
      <c r="E16" s="31">
        <v>68</v>
      </c>
      <c r="F16">
        <v>28</v>
      </c>
      <c r="G16" s="11">
        <v>0.57140000000000002</v>
      </c>
      <c r="H16">
        <v>21</v>
      </c>
      <c r="I16" s="11">
        <v>0.42859999999999998</v>
      </c>
      <c r="J16">
        <v>9</v>
      </c>
      <c r="K16" s="11">
        <v>0.309</v>
      </c>
      <c r="L16">
        <v>23</v>
      </c>
      <c r="M16">
        <v>43</v>
      </c>
      <c r="N16" t="str">
        <f>VLOOKUP(A16,'SU merge '!B:C,2,0)</f>
        <v>Su224</v>
      </c>
    </row>
    <row r="17" spans="1:14" x14ac:dyDescent="0.25">
      <c r="A17" t="s">
        <v>45</v>
      </c>
      <c r="B17">
        <v>198</v>
      </c>
      <c r="C17">
        <v>228</v>
      </c>
      <c r="D17">
        <v>-30</v>
      </c>
      <c r="E17" s="31">
        <v>230</v>
      </c>
      <c r="F17">
        <v>70</v>
      </c>
      <c r="G17" s="11">
        <v>0.35349999999999998</v>
      </c>
      <c r="H17">
        <v>128</v>
      </c>
      <c r="I17" s="11">
        <v>0.64649999999999996</v>
      </c>
      <c r="J17">
        <v>25</v>
      </c>
      <c r="K17" s="11">
        <v>0.55700000000000005</v>
      </c>
      <c r="L17">
        <v>103</v>
      </c>
      <c r="M17">
        <v>125</v>
      </c>
      <c r="N17" t="str">
        <f>VLOOKUP(A17,'SU merge '!B:C,2,0)</f>
        <v>Su224</v>
      </c>
    </row>
    <row r="18" spans="1:14" x14ac:dyDescent="0.25">
      <c r="A18" t="s">
        <v>63</v>
      </c>
      <c r="B18">
        <v>58</v>
      </c>
      <c r="C18">
        <v>74</v>
      </c>
      <c r="D18">
        <v>-16</v>
      </c>
      <c r="E18" s="31">
        <v>74</v>
      </c>
      <c r="F18">
        <v>16</v>
      </c>
      <c r="G18" s="11">
        <v>0.27589999999999998</v>
      </c>
      <c r="H18">
        <v>42</v>
      </c>
      <c r="I18" s="11">
        <v>0.72409999999999997</v>
      </c>
      <c r="J18">
        <v>6</v>
      </c>
      <c r="K18" s="11">
        <v>0.56799999999999995</v>
      </c>
      <c r="L18">
        <v>23</v>
      </c>
      <c r="M18">
        <v>51</v>
      </c>
      <c r="N18" t="str">
        <f>VLOOKUP(A18,'SU merge '!B:C,2,0)</f>
        <v>Su224</v>
      </c>
    </row>
    <row r="19" spans="1:14" x14ac:dyDescent="0.25">
      <c r="A19" t="s">
        <v>79</v>
      </c>
      <c r="B19">
        <v>12</v>
      </c>
      <c r="C19">
        <v>28</v>
      </c>
      <c r="D19">
        <v>-16</v>
      </c>
      <c r="E19" s="31">
        <v>30</v>
      </c>
      <c r="F19">
        <v>1</v>
      </c>
      <c r="G19" s="11">
        <v>8.3299999999999999E-2</v>
      </c>
      <c r="H19">
        <v>11</v>
      </c>
      <c r="I19" s="11">
        <v>0.91669999999999996</v>
      </c>
      <c r="J19">
        <v>5</v>
      </c>
      <c r="K19" s="11">
        <v>0.36699999999999999</v>
      </c>
      <c r="L19">
        <v>11</v>
      </c>
      <c r="M19">
        <v>17</v>
      </c>
      <c r="N19" t="str">
        <f>VLOOKUP(A19,'SU merge '!B:C,2,0)</f>
        <v>Su224</v>
      </c>
    </row>
    <row r="20" spans="1:14" x14ac:dyDescent="0.25">
      <c r="A20" t="s">
        <v>114</v>
      </c>
      <c r="B20">
        <v>2</v>
      </c>
      <c r="C20">
        <v>4</v>
      </c>
      <c r="D20">
        <v>-2</v>
      </c>
      <c r="E20" s="31">
        <v>4</v>
      </c>
      <c r="F20">
        <v>1</v>
      </c>
      <c r="G20" s="11">
        <v>0.5</v>
      </c>
      <c r="H20">
        <v>1</v>
      </c>
      <c r="I20" s="11">
        <v>0.5</v>
      </c>
      <c r="J20">
        <v>2</v>
      </c>
      <c r="K20" s="11">
        <v>0.25</v>
      </c>
      <c r="L20">
        <v>4</v>
      </c>
      <c r="M20">
        <v>0</v>
      </c>
      <c r="N20" t="str">
        <f>VLOOKUP(A20,'SU merge '!B:C,2,0)</f>
        <v>Su225</v>
      </c>
    </row>
    <row r="21" spans="1:14" x14ac:dyDescent="0.25">
      <c r="A21" t="s">
        <v>64</v>
      </c>
      <c r="B21">
        <v>164</v>
      </c>
      <c r="C21">
        <v>146</v>
      </c>
      <c r="D21">
        <v>18</v>
      </c>
      <c r="E21" s="31">
        <v>148</v>
      </c>
      <c r="F21">
        <v>54</v>
      </c>
      <c r="G21" s="11">
        <v>0.32929999999999998</v>
      </c>
      <c r="H21">
        <v>110</v>
      </c>
      <c r="I21" s="11">
        <v>0.67069999999999996</v>
      </c>
      <c r="J21">
        <v>16</v>
      </c>
      <c r="K21" s="11">
        <v>0.74299999999999999</v>
      </c>
      <c r="L21">
        <v>34</v>
      </c>
      <c r="M21">
        <v>112</v>
      </c>
      <c r="N21" t="str">
        <f>VLOOKUP(A21,'SU merge '!B:C,2,0)</f>
        <v>Su225</v>
      </c>
    </row>
    <row r="22" spans="1:14" x14ac:dyDescent="0.25">
      <c r="A22" t="s">
        <v>54</v>
      </c>
      <c r="B22">
        <v>76</v>
      </c>
      <c r="C22">
        <v>70</v>
      </c>
      <c r="D22">
        <v>6</v>
      </c>
      <c r="E22" s="31">
        <v>75</v>
      </c>
      <c r="F22">
        <v>21</v>
      </c>
      <c r="G22" s="11">
        <v>0.27629999999999999</v>
      </c>
      <c r="H22">
        <v>55</v>
      </c>
      <c r="I22" s="11">
        <v>0.72370000000000001</v>
      </c>
      <c r="J22">
        <v>7</v>
      </c>
      <c r="K22" s="11">
        <v>0.73299999999999998</v>
      </c>
      <c r="L22">
        <v>30</v>
      </c>
      <c r="M22">
        <v>40</v>
      </c>
      <c r="N22" t="str">
        <f>VLOOKUP(A22,'SU merge '!B:C,2,0)</f>
        <v>Su225</v>
      </c>
    </row>
    <row r="23" spans="1:14" x14ac:dyDescent="0.25">
      <c r="A23" t="s">
        <v>69</v>
      </c>
      <c r="B23">
        <v>160</v>
      </c>
      <c r="C23">
        <v>189</v>
      </c>
      <c r="D23">
        <v>-29</v>
      </c>
      <c r="E23" s="31">
        <v>190</v>
      </c>
      <c r="F23">
        <v>42</v>
      </c>
      <c r="G23" s="11">
        <v>0.26250000000000001</v>
      </c>
      <c r="H23">
        <v>118</v>
      </c>
      <c r="I23" s="11">
        <v>0.73750000000000004</v>
      </c>
      <c r="J23">
        <v>17</v>
      </c>
      <c r="K23" s="11">
        <v>0.621</v>
      </c>
      <c r="L23">
        <v>66</v>
      </c>
      <c r="M23">
        <v>123</v>
      </c>
      <c r="N23" t="str">
        <f>VLOOKUP(A23,'SU merge '!B:C,2,0)</f>
        <v>Su225</v>
      </c>
    </row>
    <row r="24" spans="1:14" x14ac:dyDescent="0.25">
      <c r="A24" t="s">
        <v>82</v>
      </c>
      <c r="B24">
        <v>56</v>
      </c>
      <c r="C24">
        <v>34</v>
      </c>
      <c r="D24">
        <v>22</v>
      </c>
      <c r="E24" s="31">
        <v>34</v>
      </c>
      <c r="F24">
        <v>39</v>
      </c>
      <c r="G24" s="11">
        <v>0.69640000000000002</v>
      </c>
      <c r="H24">
        <v>17</v>
      </c>
      <c r="I24" s="11">
        <v>0.30359999999999998</v>
      </c>
      <c r="J24">
        <v>3</v>
      </c>
      <c r="K24" s="11">
        <v>0.5</v>
      </c>
      <c r="L24">
        <v>24</v>
      </c>
      <c r="M24">
        <v>10</v>
      </c>
      <c r="N24" t="str">
        <f>VLOOKUP(A24,'SU merge '!B:C,2,0)</f>
        <v>Su229</v>
      </c>
    </row>
    <row r="25" spans="1:14" x14ac:dyDescent="0.25">
      <c r="A25" t="s">
        <v>77</v>
      </c>
      <c r="B25">
        <v>113</v>
      </c>
      <c r="C25">
        <v>175</v>
      </c>
      <c r="D25">
        <v>-62</v>
      </c>
      <c r="E25" s="31">
        <v>175</v>
      </c>
      <c r="F25">
        <v>45</v>
      </c>
      <c r="G25" s="11">
        <v>0.3982</v>
      </c>
      <c r="H25">
        <v>68</v>
      </c>
      <c r="I25" s="11">
        <v>0.6018</v>
      </c>
      <c r="J25">
        <v>12</v>
      </c>
      <c r="K25" s="11">
        <v>0.38900000000000001</v>
      </c>
      <c r="L25">
        <v>104</v>
      </c>
      <c r="M25">
        <v>71</v>
      </c>
      <c r="N25" t="str">
        <f>VLOOKUP(A25,'SU merge '!B:C,2,0)</f>
        <v>Su229</v>
      </c>
    </row>
    <row r="26" spans="1:14" x14ac:dyDescent="0.25">
      <c r="A26" t="s">
        <v>80</v>
      </c>
      <c r="B26">
        <v>315</v>
      </c>
      <c r="C26">
        <v>294</v>
      </c>
      <c r="D26">
        <v>21</v>
      </c>
      <c r="E26" s="31">
        <v>294</v>
      </c>
      <c r="F26">
        <v>100</v>
      </c>
      <c r="G26" s="11">
        <v>0.3175</v>
      </c>
      <c r="H26">
        <v>215</v>
      </c>
      <c r="I26" s="11">
        <v>0.6825</v>
      </c>
      <c r="J26">
        <v>27</v>
      </c>
      <c r="K26" s="11">
        <v>0.73099999999999998</v>
      </c>
      <c r="L26">
        <v>87</v>
      </c>
      <c r="M26">
        <v>207</v>
      </c>
      <c r="N26" t="str">
        <f>VLOOKUP(A26,'SU merge '!B:C,2,0)</f>
        <v>Su230</v>
      </c>
    </row>
    <row r="27" spans="1:14" x14ac:dyDescent="0.25">
      <c r="A27" t="s">
        <v>106</v>
      </c>
      <c r="B27">
        <v>2</v>
      </c>
      <c r="C27">
        <v>2</v>
      </c>
      <c r="D27">
        <v>0</v>
      </c>
      <c r="E27" s="31">
        <v>305</v>
      </c>
      <c r="F27">
        <v>1</v>
      </c>
      <c r="G27" s="11">
        <v>0.5</v>
      </c>
      <c r="H27">
        <v>1</v>
      </c>
      <c r="I27" s="11">
        <v>0.5</v>
      </c>
      <c r="J27">
        <v>8</v>
      </c>
      <c r="K27" s="11">
        <v>3.0000000000000001E-3</v>
      </c>
      <c r="L27">
        <v>1</v>
      </c>
      <c r="M27">
        <v>1</v>
      </c>
      <c r="N27" t="str">
        <f>VLOOKUP(A27,'SU merge '!B:C,2,0)</f>
        <v>Su232</v>
      </c>
    </row>
    <row r="28" spans="1:14" x14ac:dyDescent="0.25">
      <c r="A28" t="s">
        <v>44</v>
      </c>
      <c r="B28">
        <v>242</v>
      </c>
      <c r="C28">
        <v>180</v>
      </c>
      <c r="D28">
        <v>62</v>
      </c>
      <c r="E28" s="31">
        <v>186</v>
      </c>
      <c r="F28">
        <v>105</v>
      </c>
      <c r="G28" s="11">
        <v>0.43390000000000001</v>
      </c>
      <c r="H28">
        <v>137</v>
      </c>
      <c r="I28" s="11">
        <v>0.56610000000000005</v>
      </c>
      <c r="J28">
        <v>26</v>
      </c>
      <c r="K28" s="11">
        <v>0.73699999999999999</v>
      </c>
      <c r="L28">
        <v>74</v>
      </c>
      <c r="M28">
        <v>106</v>
      </c>
      <c r="N28" t="str">
        <f>VLOOKUP(A28,'SU merge '!B:C,2,0)</f>
        <v>Su238</v>
      </c>
    </row>
    <row r="29" spans="1:14" x14ac:dyDescent="0.25">
      <c r="A29" t="s">
        <v>61</v>
      </c>
      <c r="B29">
        <v>51</v>
      </c>
      <c r="C29">
        <v>55</v>
      </c>
      <c r="D29">
        <v>-4</v>
      </c>
      <c r="E29" s="31">
        <v>55</v>
      </c>
      <c r="F29">
        <v>13</v>
      </c>
      <c r="G29" s="11">
        <v>0.25490000000000002</v>
      </c>
      <c r="H29">
        <v>38</v>
      </c>
      <c r="I29" s="11">
        <v>0.74509999999999998</v>
      </c>
      <c r="J29">
        <v>4</v>
      </c>
      <c r="K29" s="11">
        <v>0.69099999999999995</v>
      </c>
      <c r="L29">
        <v>28</v>
      </c>
      <c r="M29">
        <v>27</v>
      </c>
      <c r="N29" t="str">
        <f>VLOOKUP(A29,'SU merge '!B:C,2,0)</f>
        <v>Su238</v>
      </c>
    </row>
    <row r="30" spans="1:14" x14ac:dyDescent="0.25">
      <c r="A30" t="s">
        <v>95</v>
      </c>
      <c r="B30" s="12">
        <v>1617</v>
      </c>
      <c r="C30" s="12">
        <v>1089</v>
      </c>
      <c r="D30">
        <v>528</v>
      </c>
      <c r="E30" s="32">
        <v>1091</v>
      </c>
      <c r="F30" s="12">
        <v>1373</v>
      </c>
      <c r="G30" s="11">
        <v>0.84909999999999997</v>
      </c>
      <c r="H30">
        <v>244</v>
      </c>
      <c r="I30" s="11">
        <v>0.15090000000000001</v>
      </c>
      <c r="J30">
        <v>57</v>
      </c>
      <c r="K30" s="11">
        <v>0.224</v>
      </c>
      <c r="L30">
        <v>888</v>
      </c>
      <c r="M30">
        <v>201</v>
      </c>
      <c r="N30" t="str">
        <f>VLOOKUP(A30,'SU merge '!B:C,2,0)</f>
        <v>Su240</v>
      </c>
    </row>
    <row r="31" spans="1:14" x14ac:dyDescent="0.25">
      <c r="A31" t="s">
        <v>94</v>
      </c>
      <c r="B31">
        <v>58</v>
      </c>
      <c r="C31">
        <v>46</v>
      </c>
      <c r="D31">
        <v>12</v>
      </c>
      <c r="E31" s="31">
        <v>46</v>
      </c>
      <c r="F31">
        <v>37</v>
      </c>
      <c r="G31" s="11">
        <v>0.63790000000000002</v>
      </c>
      <c r="H31">
        <v>21</v>
      </c>
      <c r="I31" s="11">
        <v>0.36209999999999998</v>
      </c>
      <c r="J31">
        <v>6</v>
      </c>
      <c r="K31" s="11">
        <v>0.45700000000000002</v>
      </c>
      <c r="L31">
        <v>19</v>
      </c>
      <c r="M31">
        <v>27</v>
      </c>
      <c r="N31" t="str">
        <f>VLOOKUP(A31,'SU merge '!B:C,2,0)</f>
        <v>Su509</v>
      </c>
    </row>
    <row r="32" spans="1:14" x14ac:dyDescent="0.25">
      <c r="A32" t="s">
        <v>86</v>
      </c>
      <c r="B32">
        <v>25</v>
      </c>
      <c r="C32">
        <v>24</v>
      </c>
      <c r="D32">
        <v>1</v>
      </c>
      <c r="E32" s="31">
        <v>24</v>
      </c>
      <c r="F32">
        <v>9</v>
      </c>
      <c r="G32" s="11">
        <v>0.36</v>
      </c>
      <c r="H32">
        <v>16</v>
      </c>
      <c r="I32" s="11">
        <v>0.64</v>
      </c>
      <c r="J32">
        <v>4</v>
      </c>
      <c r="K32" s="11">
        <v>0.66700000000000004</v>
      </c>
      <c r="L32">
        <v>7</v>
      </c>
      <c r="M32">
        <v>17</v>
      </c>
      <c r="N32" t="str">
        <f>VLOOKUP(A32,'SU merge '!B:C,2,0)</f>
        <v>Su509</v>
      </c>
    </row>
    <row r="33" spans="1:14" x14ac:dyDescent="0.25">
      <c r="A33" t="s">
        <v>38</v>
      </c>
      <c r="B33">
        <v>11</v>
      </c>
      <c r="C33">
        <v>9</v>
      </c>
      <c r="D33">
        <v>2</v>
      </c>
      <c r="E33" s="31">
        <v>9</v>
      </c>
      <c r="F33">
        <v>3</v>
      </c>
      <c r="G33" s="11">
        <v>0.2727</v>
      </c>
      <c r="H33">
        <v>8</v>
      </c>
      <c r="I33" s="11">
        <v>0.72729999999999995</v>
      </c>
      <c r="J33">
        <v>1</v>
      </c>
      <c r="K33" s="11">
        <v>0.88900000000000001</v>
      </c>
      <c r="L33">
        <v>1</v>
      </c>
      <c r="M33">
        <v>8</v>
      </c>
      <c r="N33" t="str">
        <f>VLOOKUP(A33,'SU merge '!B:C,2,0)</f>
        <v>Su509</v>
      </c>
    </row>
    <row r="34" spans="1:14" x14ac:dyDescent="0.25">
      <c r="A34" t="s">
        <v>97</v>
      </c>
      <c r="B34">
        <v>5</v>
      </c>
      <c r="C34">
        <v>9</v>
      </c>
      <c r="D34">
        <v>-4</v>
      </c>
      <c r="E34" s="31">
        <v>9</v>
      </c>
      <c r="F34">
        <v>2</v>
      </c>
      <c r="G34" s="11">
        <v>0.4</v>
      </c>
      <c r="H34">
        <v>3</v>
      </c>
      <c r="I34" s="11">
        <v>0.6</v>
      </c>
      <c r="J34">
        <v>1</v>
      </c>
      <c r="K34" s="11">
        <v>0.33300000000000002</v>
      </c>
      <c r="L34">
        <v>1</v>
      </c>
      <c r="M34">
        <v>8</v>
      </c>
      <c r="N34" t="str">
        <f>VLOOKUP(A34,'SU merge '!B:C,2,0)</f>
        <v>Su513</v>
      </c>
    </row>
    <row r="35" spans="1:14" x14ac:dyDescent="0.25">
      <c r="A35" t="s">
        <v>41</v>
      </c>
      <c r="B35">
        <v>56</v>
      </c>
      <c r="C35">
        <v>79</v>
      </c>
      <c r="D35">
        <v>-23</v>
      </c>
      <c r="E35" s="31">
        <v>80</v>
      </c>
      <c r="F35">
        <v>11</v>
      </c>
      <c r="G35" s="11">
        <v>0.19639999999999999</v>
      </c>
      <c r="H35">
        <v>45</v>
      </c>
      <c r="I35" s="11">
        <v>0.80359999999999998</v>
      </c>
      <c r="J35">
        <v>11</v>
      </c>
      <c r="K35" s="11">
        <v>0.56299999999999994</v>
      </c>
      <c r="L35">
        <v>21</v>
      </c>
      <c r="M35">
        <v>58</v>
      </c>
      <c r="N35" t="str">
        <f>VLOOKUP(A35,'SU merge '!B:C,2,0)</f>
        <v>Su513</v>
      </c>
    </row>
    <row r="36" spans="1:14" x14ac:dyDescent="0.25">
      <c r="A36" t="s">
        <v>67</v>
      </c>
      <c r="B36">
        <v>7</v>
      </c>
      <c r="C36">
        <v>10</v>
      </c>
      <c r="D36">
        <v>-3</v>
      </c>
      <c r="E36" s="31">
        <v>10</v>
      </c>
      <c r="F36">
        <v>0</v>
      </c>
      <c r="G36" s="11">
        <v>0</v>
      </c>
      <c r="H36">
        <v>7</v>
      </c>
      <c r="I36" s="11">
        <v>1</v>
      </c>
      <c r="J36">
        <v>1</v>
      </c>
      <c r="K36" s="11">
        <v>0.7</v>
      </c>
      <c r="L36">
        <v>9</v>
      </c>
      <c r="M36">
        <v>1</v>
      </c>
      <c r="N36" t="str">
        <f>VLOOKUP(A36,'SU merge '!B:C,2,0)</f>
        <v>Su513</v>
      </c>
    </row>
    <row r="37" spans="1:14" x14ac:dyDescent="0.25">
      <c r="A37" t="s">
        <v>104</v>
      </c>
      <c r="B37">
        <v>6</v>
      </c>
      <c r="C37">
        <v>14</v>
      </c>
      <c r="D37">
        <v>-8</v>
      </c>
      <c r="E37" s="31">
        <v>14</v>
      </c>
      <c r="F37">
        <v>0</v>
      </c>
      <c r="G37" s="11">
        <v>0</v>
      </c>
      <c r="H37">
        <v>6</v>
      </c>
      <c r="I37" s="11">
        <v>1</v>
      </c>
      <c r="J37">
        <v>4</v>
      </c>
      <c r="K37" s="11">
        <v>0.42899999999999999</v>
      </c>
      <c r="L37">
        <v>1</v>
      </c>
      <c r="M37">
        <v>13</v>
      </c>
      <c r="N37" t="str">
        <f>VLOOKUP(A37,'SU merge '!B:C,2,0)</f>
        <v>Su516</v>
      </c>
    </row>
    <row r="38" spans="1:14" x14ac:dyDescent="0.25">
      <c r="A38" t="s">
        <v>91</v>
      </c>
      <c r="B38">
        <v>16</v>
      </c>
      <c r="C38">
        <v>20</v>
      </c>
      <c r="D38">
        <v>-4</v>
      </c>
      <c r="E38" s="31">
        <v>20</v>
      </c>
      <c r="F38">
        <v>4</v>
      </c>
      <c r="G38" s="11">
        <v>0.25</v>
      </c>
      <c r="H38">
        <v>12</v>
      </c>
      <c r="I38" s="11">
        <v>0.75</v>
      </c>
      <c r="J38">
        <v>3</v>
      </c>
      <c r="K38" s="11">
        <v>0.6</v>
      </c>
      <c r="L38">
        <v>4</v>
      </c>
      <c r="M38">
        <v>16</v>
      </c>
      <c r="N38" t="str">
        <f>VLOOKUP(A38,'SU merge '!B:C,2,0)</f>
        <v>Su530</v>
      </c>
    </row>
    <row r="39" spans="1:14" x14ac:dyDescent="0.25">
      <c r="A39" t="s">
        <v>65</v>
      </c>
      <c r="B39">
        <v>59</v>
      </c>
      <c r="C39">
        <v>154</v>
      </c>
      <c r="D39">
        <v>-95</v>
      </c>
      <c r="E39" s="31">
        <v>154</v>
      </c>
      <c r="F39">
        <v>11</v>
      </c>
      <c r="G39" s="11">
        <v>0.18640000000000001</v>
      </c>
      <c r="H39">
        <v>48</v>
      </c>
      <c r="I39" s="11">
        <v>0.81359999999999999</v>
      </c>
      <c r="J39">
        <v>10</v>
      </c>
      <c r="K39" s="11">
        <v>0.312</v>
      </c>
      <c r="L39">
        <v>95</v>
      </c>
      <c r="M39">
        <v>59</v>
      </c>
      <c r="N39" t="str">
        <f>VLOOKUP(A39,'SU merge '!B:C,2,0)</f>
        <v>Su530</v>
      </c>
    </row>
    <row r="40" spans="1:14" x14ac:dyDescent="0.25">
      <c r="A40" t="s">
        <v>75</v>
      </c>
      <c r="B40">
        <v>92</v>
      </c>
      <c r="C40">
        <v>136</v>
      </c>
      <c r="D40">
        <v>-44</v>
      </c>
      <c r="E40" s="31">
        <v>137</v>
      </c>
      <c r="F40">
        <v>10</v>
      </c>
      <c r="G40" s="11">
        <v>0.1087</v>
      </c>
      <c r="H40">
        <v>82</v>
      </c>
      <c r="I40" s="11">
        <v>0.89129999999999998</v>
      </c>
      <c r="J40">
        <v>7</v>
      </c>
      <c r="K40" s="11">
        <v>0.59899999999999998</v>
      </c>
      <c r="L40">
        <v>41</v>
      </c>
      <c r="M40">
        <v>95</v>
      </c>
      <c r="N40" t="str">
        <f>VLOOKUP(A40,'SU merge '!B:C,2,0)</f>
        <v>Su530</v>
      </c>
    </row>
    <row r="41" spans="1:14" x14ac:dyDescent="0.25">
      <c r="A41" t="s">
        <v>109</v>
      </c>
      <c r="B41">
        <v>0</v>
      </c>
      <c r="C41">
        <v>15</v>
      </c>
      <c r="D41">
        <v>-15</v>
      </c>
      <c r="E41" s="31">
        <v>15</v>
      </c>
      <c r="F41">
        <v>0</v>
      </c>
      <c r="G41" s="11">
        <v>0</v>
      </c>
      <c r="H41">
        <v>0</v>
      </c>
      <c r="I41" s="11">
        <v>0</v>
      </c>
      <c r="J41">
        <v>1</v>
      </c>
      <c r="K41" s="11">
        <v>0</v>
      </c>
      <c r="L41">
        <v>5</v>
      </c>
      <c r="M41">
        <v>10</v>
      </c>
      <c r="N41" t="str">
        <f>VLOOKUP(A41,'SU merge '!B:C,2,0)</f>
        <v>Su530</v>
      </c>
    </row>
    <row r="42" spans="1:14" x14ac:dyDescent="0.25">
      <c r="A42" t="s">
        <v>99</v>
      </c>
      <c r="B42">
        <v>9</v>
      </c>
      <c r="C42">
        <v>6</v>
      </c>
      <c r="D42">
        <v>3</v>
      </c>
      <c r="E42" s="31">
        <v>6</v>
      </c>
      <c r="F42">
        <v>3</v>
      </c>
      <c r="G42" s="11">
        <v>0.33329999999999999</v>
      </c>
      <c r="H42">
        <v>6</v>
      </c>
      <c r="I42" s="11">
        <v>0.66669999999999996</v>
      </c>
      <c r="J42">
        <v>1</v>
      </c>
      <c r="K42" s="11">
        <v>1</v>
      </c>
      <c r="L42">
        <v>0</v>
      </c>
      <c r="M42">
        <v>6</v>
      </c>
      <c r="N42" t="str">
        <f>VLOOKUP(A42,'SU merge '!B:C,2,0)</f>
        <v>Su531</v>
      </c>
    </row>
    <row r="43" spans="1:14" x14ac:dyDescent="0.25">
      <c r="A43" t="s">
        <v>108</v>
      </c>
      <c r="B43">
        <v>10</v>
      </c>
      <c r="C43">
        <v>10</v>
      </c>
      <c r="D43">
        <v>0</v>
      </c>
      <c r="E43" s="31">
        <v>10</v>
      </c>
      <c r="F43">
        <v>7</v>
      </c>
      <c r="G43" s="11">
        <v>0.7</v>
      </c>
      <c r="H43">
        <v>3</v>
      </c>
      <c r="I43" s="11">
        <v>0.3</v>
      </c>
      <c r="J43">
        <v>2</v>
      </c>
      <c r="K43" s="11">
        <v>0.3</v>
      </c>
      <c r="L43">
        <v>2</v>
      </c>
      <c r="M43">
        <v>8</v>
      </c>
      <c r="N43" t="str">
        <f>VLOOKUP(A43,'SU merge '!B:C,2,0)</f>
        <v>Su531</v>
      </c>
    </row>
    <row r="44" spans="1:14" x14ac:dyDescent="0.25">
      <c r="A44" t="s">
        <v>115</v>
      </c>
      <c r="B44">
        <v>9</v>
      </c>
      <c r="C44">
        <v>7</v>
      </c>
      <c r="D44">
        <v>2</v>
      </c>
      <c r="E44" s="31">
        <v>9</v>
      </c>
      <c r="F44">
        <v>0</v>
      </c>
      <c r="G44" s="11">
        <v>0</v>
      </c>
      <c r="H44">
        <v>9</v>
      </c>
      <c r="I44" s="11">
        <v>1</v>
      </c>
      <c r="J44">
        <v>2</v>
      </c>
      <c r="K44" s="11">
        <v>1</v>
      </c>
      <c r="L44">
        <v>0</v>
      </c>
      <c r="M44">
        <v>7</v>
      </c>
      <c r="N44" t="str">
        <f>VLOOKUP(A44,'SU merge '!B:C,2,0)</f>
        <v>Su533</v>
      </c>
    </row>
    <row r="45" spans="1:14" x14ac:dyDescent="0.25">
      <c r="A45" t="s">
        <v>107</v>
      </c>
      <c r="B45">
        <v>4</v>
      </c>
      <c r="C45">
        <v>14</v>
      </c>
      <c r="D45">
        <v>-10</v>
      </c>
      <c r="E45" s="31">
        <v>14</v>
      </c>
      <c r="F45">
        <v>0</v>
      </c>
      <c r="G45" s="11">
        <v>0</v>
      </c>
      <c r="H45">
        <v>4</v>
      </c>
      <c r="I45" s="11">
        <v>1</v>
      </c>
      <c r="J45">
        <v>2</v>
      </c>
      <c r="K45" s="11">
        <v>0.28599999999999998</v>
      </c>
      <c r="L45">
        <v>3</v>
      </c>
      <c r="M45">
        <v>11</v>
      </c>
      <c r="N45" t="str">
        <f>VLOOKUP(A45,'SU merge '!B:C,2,0)</f>
        <v>Su533</v>
      </c>
    </row>
    <row r="46" spans="1:14" x14ac:dyDescent="0.25">
      <c r="A46" t="s">
        <v>89</v>
      </c>
      <c r="B46">
        <v>43</v>
      </c>
      <c r="C46">
        <v>34</v>
      </c>
      <c r="D46">
        <v>9</v>
      </c>
      <c r="E46" s="31">
        <v>38</v>
      </c>
      <c r="F46">
        <v>20</v>
      </c>
      <c r="G46" s="11">
        <v>0.46510000000000001</v>
      </c>
      <c r="H46">
        <v>23</v>
      </c>
      <c r="I46" s="11">
        <v>0.53490000000000004</v>
      </c>
      <c r="J46">
        <v>7</v>
      </c>
      <c r="K46" s="11">
        <v>0.60499999999999998</v>
      </c>
      <c r="L46">
        <v>18</v>
      </c>
      <c r="M46">
        <v>16</v>
      </c>
      <c r="N46" t="str">
        <f>VLOOKUP(A46,'SU merge '!B:C,2,0)</f>
        <v>Su533</v>
      </c>
    </row>
    <row r="47" spans="1:14" x14ac:dyDescent="0.25">
      <c r="A47" t="s">
        <v>53</v>
      </c>
      <c r="B47">
        <v>34</v>
      </c>
      <c r="C47">
        <v>35</v>
      </c>
      <c r="D47">
        <v>-1</v>
      </c>
      <c r="E47" s="31">
        <v>36</v>
      </c>
      <c r="F47">
        <v>8</v>
      </c>
      <c r="G47" s="11">
        <v>0.23530000000000001</v>
      </c>
      <c r="H47">
        <v>26</v>
      </c>
      <c r="I47" s="11">
        <v>0.76470000000000005</v>
      </c>
      <c r="J47">
        <v>4</v>
      </c>
      <c r="K47" s="11">
        <v>0.72199999999999998</v>
      </c>
      <c r="L47">
        <v>10</v>
      </c>
      <c r="M47">
        <v>25</v>
      </c>
      <c r="N47" t="str">
        <f>VLOOKUP(A47,'SU merge '!B:C,2,0)</f>
        <v>Su536</v>
      </c>
    </row>
    <row r="48" spans="1:14" x14ac:dyDescent="0.25">
      <c r="A48" t="s">
        <v>83</v>
      </c>
      <c r="B48">
        <v>10</v>
      </c>
      <c r="C48">
        <v>18</v>
      </c>
      <c r="D48">
        <v>-8</v>
      </c>
      <c r="E48" s="31">
        <v>18</v>
      </c>
      <c r="F48">
        <v>1</v>
      </c>
      <c r="G48" s="11">
        <v>0.1</v>
      </c>
      <c r="H48">
        <v>9</v>
      </c>
      <c r="I48" s="11">
        <v>0.9</v>
      </c>
      <c r="J48">
        <v>1</v>
      </c>
      <c r="K48" s="11">
        <v>0.5</v>
      </c>
      <c r="L48">
        <v>6</v>
      </c>
      <c r="M48">
        <v>12</v>
      </c>
      <c r="N48" t="str">
        <f>VLOOKUP(A48,'SU merge '!B:C,2,0)</f>
        <v>Su536</v>
      </c>
    </row>
    <row r="49" spans="1:14" x14ac:dyDescent="0.25">
      <c r="A49" t="s">
        <v>111</v>
      </c>
      <c r="B49">
        <v>0</v>
      </c>
      <c r="C49">
        <v>33</v>
      </c>
      <c r="D49">
        <v>-33</v>
      </c>
      <c r="E49" s="31">
        <v>33</v>
      </c>
      <c r="F49">
        <v>0</v>
      </c>
      <c r="G49" s="11">
        <v>0</v>
      </c>
      <c r="H49">
        <v>0</v>
      </c>
      <c r="I49" s="11">
        <v>0</v>
      </c>
      <c r="J49">
        <v>2</v>
      </c>
      <c r="K49" s="11">
        <v>0</v>
      </c>
      <c r="L49">
        <v>29</v>
      </c>
      <c r="M49">
        <v>4</v>
      </c>
      <c r="N49" t="str">
        <f>VLOOKUP(A49,'SU merge '!B:C,2,0)</f>
        <v>Su536</v>
      </c>
    </row>
    <row r="50" spans="1:14" x14ac:dyDescent="0.25">
      <c r="A50" t="s">
        <v>103</v>
      </c>
      <c r="B50">
        <v>534</v>
      </c>
      <c r="C50">
        <v>986</v>
      </c>
      <c r="D50">
        <v>-452</v>
      </c>
      <c r="E50" s="31">
        <v>986</v>
      </c>
      <c r="F50">
        <v>359</v>
      </c>
      <c r="G50" s="11">
        <v>0.67230000000000001</v>
      </c>
      <c r="H50">
        <v>175</v>
      </c>
      <c r="I50" s="11">
        <v>0.32769999999999999</v>
      </c>
      <c r="J50">
        <v>8</v>
      </c>
      <c r="K50" s="11">
        <v>0.17699999999999999</v>
      </c>
      <c r="L50">
        <v>774</v>
      </c>
      <c r="M50">
        <v>212</v>
      </c>
      <c r="N50" t="str">
        <f>VLOOKUP(A50,'SU merge '!B:C,2,0)</f>
        <v>Su594</v>
      </c>
    </row>
    <row r="51" spans="1:14" x14ac:dyDescent="0.25">
      <c r="A51" t="s">
        <v>71</v>
      </c>
      <c r="B51">
        <v>15</v>
      </c>
      <c r="C51">
        <v>9</v>
      </c>
      <c r="D51">
        <v>6</v>
      </c>
      <c r="E51" s="31">
        <v>9</v>
      </c>
      <c r="F51">
        <v>12</v>
      </c>
      <c r="G51" s="11">
        <v>0.8</v>
      </c>
      <c r="H51">
        <v>3</v>
      </c>
      <c r="I51" s="11">
        <v>0.2</v>
      </c>
      <c r="J51">
        <v>2</v>
      </c>
      <c r="K51" s="11">
        <v>0.33300000000000002</v>
      </c>
      <c r="L51">
        <v>5</v>
      </c>
      <c r="M51">
        <v>4</v>
      </c>
      <c r="N51" t="str">
        <f>VLOOKUP(A51,'SU merge '!B:C,2,0)</f>
        <v>Su612</v>
      </c>
    </row>
    <row r="52" spans="1:14" x14ac:dyDescent="0.25">
      <c r="A52" t="s">
        <v>51</v>
      </c>
      <c r="B52">
        <v>48</v>
      </c>
      <c r="C52">
        <v>50</v>
      </c>
      <c r="D52">
        <v>-2</v>
      </c>
      <c r="E52" s="31">
        <v>50</v>
      </c>
      <c r="F52">
        <v>10</v>
      </c>
      <c r="G52" s="11">
        <v>0.20830000000000001</v>
      </c>
      <c r="H52">
        <v>38</v>
      </c>
      <c r="I52" s="11">
        <v>0.79169999999999996</v>
      </c>
      <c r="J52">
        <v>2</v>
      </c>
      <c r="K52" s="11">
        <v>0.76</v>
      </c>
      <c r="L52">
        <v>10</v>
      </c>
      <c r="M52">
        <v>40</v>
      </c>
      <c r="N52" t="str">
        <f>VLOOKUP(A52,'SU merge '!B:C,2,0)</f>
        <v>Su612</v>
      </c>
    </row>
    <row r="53" spans="1:14" x14ac:dyDescent="0.25">
      <c r="A53" t="s">
        <v>100</v>
      </c>
      <c r="B53">
        <v>0</v>
      </c>
      <c r="C53">
        <v>3</v>
      </c>
      <c r="D53">
        <v>-3</v>
      </c>
      <c r="E53" s="31">
        <v>3</v>
      </c>
      <c r="F53">
        <v>0</v>
      </c>
      <c r="G53" s="11">
        <v>0</v>
      </c>
      <c r="H53">
        <v>0</v>
      </c>
      <c r="I53" s="11">
        <v>0</v>
      </c>
      <c r="J53">
        <v>1</v>
      </c>
      <c r="K53" s="11">
        <v>0</v>
      </c>
      <c r="L53">
        <v>0</v>
      </c>
      <c r="M53">
        <v>3</v>
      </c>
      <c r="N53" t="str">
        <f>VLOOKUP(A53,'SU merge '!B:C,2,0)</f>
        <v>Su612</v>
      </c>
    </row>
    <row r="54" spans="1:14" x14ac:dyDescent="0.25">
      <c r="A54" t="s">
        <v>85</v>
      </c>
      <c r="B54">
        <v>11</v>
      </c>
      <c r="C54">
        <v>16</v>
      </c>
      <c r="D54">
        <v>-5</v>
      </c>
      <c r="E54" s="31">
        <v>17</v>
      </c>
      <c r="F54">
        <v>9</v>
      </c>
      <c r="G54" s="11">
        <v>0.81820000000000004</v>
      </c>
      <c r="H54">
        <v>2</v>
      </c>
      <c r="I54" s="11">
        <v>0.18179999999999999</v>
      </c>
      <c r="J54">
        <v>2</v>
      </c>
      <c r="K54" s="11">
        <v>0.11799999999999999</v>
      </c>
      <c r="L54">
        <v>0</v>
      </c>
      <c r="M54">
        <v>16</v>
      </c>
      <c r="N54" t="str">
        <f>VLOOKUP(A54,'SU merge '!B:C,2,0)</f>
        <v>Su612</v>
      </c>
    </row>
    <row r="55" spans="1:14" x14ac:dyDescent="0.25">
      <c r="A55" t="s">
        <v>90</v>
      </c>
      <c r="B55">
        <v>30</v>
      </c>
      <c r="C55">
        <v>29</v>
      </c>
      <c r="D55">
        <v>1</v>
      </c>
      <c r="E55" s="31">
        <v>29</v>
      </c>
      <c r="F55">
        <v>22</v>
      </c>
      <c r="G55" s="11">
        <v>0.73329999999999995</v>
      </c>
      <c r="H55">
        <v>8</v>
      </c>
      <c r="I55" s="11">
        <v>0.26669999999999999</v>
      </c>
      <c r="J55">
        <v>2</v>
      </c>
      <c r="K55" s="11">
        <v>0.27600000000000002</v>
      </c>
      <c r="L55">
        <v>10</v>
      </c>
      <c r="M55">
        <v>19</v>
      </c>
      <c r="N55" t="str">
        <f>VLOOKUP(A55,'SU merge '!B:C,2,0)</f>
        <v>Su616</v>
      </c>
    </row>
    <row r="56" spans="1:14" x14ac:dyDescent="0.25">
      <c r="A56" t="s">
        <v>78</v>
      </c>
      <c r="B56">
        <v>24</v>
      </c>
      <c r="C56">
        <v>43</v>
      </c>
      <c r="D56">
        <v>-19</v>
      </c>
      <c r="E56" s="31">
        <v>42</v>
      </c>
      <c r="F56">
        <v>3</v>
      </c>
      <c r="G56" s="11">
        <v>0.125</v>
      </c>
      <c r="H56">
        <v>21</v>
      </c>
      <c r="I56" s="11">
        <v>0.875</v>
      </c>
      <c r="J56">
        <v>1</v>
      </c>
      <c r="K56" s="11">
        <v>0.5</v>
      </c>
      <c r="L56">
        <v>24</v>
      </c>
      <c r="M56">
        <v>19</v>
      </c>
      <c r="N56" t="str">
        <f>VLOOKUP(A56,'SU merge '!B:C,2,0)</f>
        <v>Su616</v>
      </c>
    </row>
    <row r="57" spans="1:14" x14ac:dyDescent="0.25">
      <c r="A57" t="s">
        <v>47</v>
      </c>
      <c r="B57">
        <v>109</v>
      </c>
      <c r="C57">
        <v>124</v>
      </c>
      <c r="D57">
        <v>-15</v>
      </c>
      <c r="E57" s="31">
        <v>124</v>
      </c>
      <c r="F57">
        <v>21</v>
      </c>
      <c r="G57" s="11">
        <v>0.19270000000000001</v>
      </c>
      <c r="H57">
        <v>88</v>
      </c>
      <c r="I57" s="11">
        <v>0.80730000000000002</v>
      </c>
      <c r="J57">
        <v>10</v>
      </c>
      <c r="K57" s="11">
        <v>0.71</v>
      </c>
      <c r="L57">
        <v>33</v>
      </c>
      <c r="M57">
        <v>91</v>
      </c>
      <c r="N57" t="str">
        <f>VLOOKUP(A57,'SU merge '!B:C,2,0)</f>
        <v>Su616</v>
      </c>
    </row>
    <row r="58" spans="1:14" x14ac:dyDescent="0.25">
      <c r="A58" t="s">
        <v>72</v>
      </c>
      <c r="B58">
        <v>25</v>
      </c>
      <c r="C58">
        <v>12</v>
      </c>
      <c r="D58">
        <v>13</v>
      </c>
      <c r="E58" s="31">
        <v>13</v>
      </c>
      <c r="F58">
        <v>16</v>
      </c>
      <c r="G58" s="11">
        <v>0.64</v>
      </c>
      <c r="H58">
        <v>9</v>
      </c>
      <c r="I58" s="11">
        <v>0.36</v>
      </c>
      <c r="J58">
        <v>1</v>
      </c>
      <c r="K58" s="11">
        <v>0.69199999999999995</v>
      </c>
      <c r="L58">
        <v>4</v>
      </c>
      <c r="M58">
        <v>8</v>
      </c>
      <c r="N58" t="str">
        <f>VLOOKUP(A58,'SU merge '!B:C,2,0)</f>
        <v>Su616</v>
      </c>
    </row>
    <row r="59" spans="1:14" x14ac:dyDescent="0.25">
      <c r="A59" t="s">
        <v>43</v>
      </c>
      <c r="B59">
        <v>42</v>
      </c>
      <c r="C59">
        <v>35</v>
      </c>
      <c r="D59">
        <v>7</v>
      </c>
      <c r="E59" s="31">
        <v>35</v>
      </c>
      <c r="F59">
        <v>15</v>
      </c>
      <c r="G59" s="11">
        <v>0.35709999999999997</v>
      </c>
      <c r="H59">
        <v>27</v>
      </c>
      <c r="I59" s="11">
        <v>0.64290000000000003</v>
      </c>
      <c r="J59">
        <v>4</v>
      </c>
      <c r="K59" s="11">
        <v>0.77100000000000002</v>
      </c>
      <c r="L59">
        <v>17</v>
      </c>
      <c r="M59">
        <v>18</v>
      </c>
      <c r="N59" t="str">
        <f>VLOOKUP(A59,'SU merge '!B:C,2,0)</f>
        <v>Su617</v>
      </c>
    </row>
    <row r="60" spans="1:14" x14ac:dyDescent="0.25">
      <c r="A60" t="s">
        <v>55</v>
      </c>
      <c r="B60">
        <v>46</v>
      </c>
      <c r="C60">
        <v>91</v>
      </c>
      <c r="D60">
        <v>-45</v>
      </c>
      <c r="E60" s="31">
        <v>91</v>
      </c>
      <c r="F60">
        <v>10</v>
      </c>
      <c r="G60" s="11">
        <v>0.21740000000000001</v>
      </c>
      <c r="H60">
        <v>36</v>
      </c>
      <c r="I60" s="11">
        <v>0.78259999999999996</v>
      </c>
      <c r="J60">
        <v>7</v>
      </c>
      <c r="K60" s="11">
        <v>0.39600000000000002</v>
      </c>
      <c r="L60">
        <v>45</v>
      </c>
      <c r="M60">
        <v>46</v>
      </c>
      <c r="N60" t="str">
        <f>VLOOKUP(A60,'SU merge '!B:C,2,0)</f>
        <v>Su617</v>
      </c>
    </row>
    <row r="61" spans="1:14" x14ac:dyDescent="0.25">
      <c r="A61" t="s">
        <v>113</v>
      </c>
      <c r="B61">
        <v>7</v>
      </c>
      <c r="C61">
        <v>7</v>
      </c>
      <c r="D61">
        <v>0</v>
      </c>
      <c r="E61" s="31">
        <v>7</v>
      </c>
      <c r="F61">
        <v>1</v>
      </c>
      <c r="G61" s="11">
        <v>0.1429</v>
      </c>
      <c r="H61">
        <v>6</v>
      </c>
      <c r="I61" s="11">
        <v>0.85709999999999997</v>
      </c>
      <c r="J61">
        <v>2</v>
      </c>
      <c r="K61" s="11">
        <v>0.85699999999999998</v>
      </c>
      <c r="L61">
        <v>1</v>
      </c>
      <c r="M61">
        <v>6</v>
      </c>
      <c r="N61" t="str">
        <f>VLOOKUP(A61,'SU merge '!B:C,2,0)</f>
        <v>Su628</v>
      </c>
    </row>
    <row r="62" spans="1:14" x14ac:dyDescent="0.25">
      <c r="A62" t="s">
        <v>49</v>
      </c>
      <c r="B62">
        <v>99</v>
      </c>
      <c r="C62">
        <v>127</v>
      </c>
      <c r="D62">
        <v>-28</v>
      </c>
      <c r="E62" s="31">
        <v>128</v>
      </c>
      <c r="F62">
        <v>12</v>
      </c>
      <c r="G62" s="11">
        <v>0.1212</v>
      </c>
      <c r="H62">
        <v>87</v>
      </c>
      <c r="I62" s="11">
        <v>0.87880000000000003</v>
      </c>
      <c r="J62">
        <v>13</v>
      </c>
      <c r="K62" s="11">
        <v>0.68</v>
      </c>
      <c r="L62">
        <v>37</v>
      </c>
      <c r="M62">
        <v>90</v>
      </c>
      <c r="N62" t="str">
        <f>VLOOKUP(A62,'SU merge '!B:C,2,0)</f>
        <v>Su628</v>
      </c>
    </row>
    <row r="63" spans="1:14" x14ac:dyDescent="0.25">
      <c r="A63" t="s">
        <v>40</v>
      </c>
      <c r="B63">
        <v>53</v>
      </c>
      <c r="C63">
        <v>48</v>
      </c>
      <c r="D63">
        <v>5</v>
      </c>
      <c r="E63">
        <v>51</v>
      </c>
      <c r="F63">
        <v>24</v>
      </c>
      <c r="G63" s="11">
        <v>0.45279999999999998</v>
      </c>
      <c r="H63">
        <v>29</v>
      </c>
      <c r="I63" s="11">
        <v>0.54720000000000002</v>
      </c>
      <c r="J63">
        <v>3</v>
      </c>
      <c r="K63" s="11">
        <v>0.56899999999999995</v>
      </c>
      <c r="L63">
        <v>14</v>
      </c>
      <c r="M63">
        <v>34</v>
      </c>
      <c r="N63" t="str">
        <f>VLOOKUP(A63,'SU merge '!B:C,2,0)</f>
        <v>Su628</v>
      </c>
    </row>
    <row r="64" spans="1:14" x14ac:dyDescent="0.25">
      <c r="A64" t="s">
        <v>116</v>
      </c>
      <c r="B64">
        <v>736</v>
      </c>
      <c r="C64">
        <v>502</v>
      </c>
      <c r="D64">
        <v>234</v>
      </c>
      <c r="E64">
        <v>697</v>
      </c>
      <c r="F64">
        <v>541</v>
      </c>
      <c r="G64" s="11">
        <v>0.73509999999999998</v>
      </c>
      <c r="H64">
        <v>195</v>
      </c>
      <c r="I64" s="11">
        <v>0.26490000000000002</v>
      </c>
      <c r="J64">
        <v>18</v>
      </c>
      <c r="K64" s="11">
        <v>0.28000000000000003</v>
      </c>
      <c r="L64">
        <v>439</v>
      </c>
      <c r="M64">
        <v>63</v>
      </c>
      <c r="N64" t="str">
        <f>VLOOKUP(A64,'SU merge '!B:C,2,0)</f>
        <v>Su691</v>
      </c>
    </row>
    <row r="65" spans="1:14" x14ac:dyDescent="0.25">
      <c r="A65" t="s">
        <v>50</v>
      </c>
      <c r="B65">
        <v>171</v>
      </c>
      <c r="C65">
        <v>189</v>
      </c>
      <c r="D65">
        <v>-18</v>
      </c>
      <c r="E65">
        <v>192</v>
      </c>
      <c r="F65">
        <v>44</v>
      </c>
      <c r="G65" s="11">
        <v>0.25729999999999997</v>
      </c>
      <c r="H65">
        <v>127</v>
      </c>
      <c r="I65" s="11">
        <v>0.74270000000000003</v>
      </c>
      <c r="J65">
        <v>13</v>
      </c>
      <c r="K65" s="11">
        <v>0.66100000000000003</v>
      </c>
      <c r="L65">
        <v>51</v>
      </c>
      <c r="M65">
        <v>138</v>
      </c>
      <c r="N65" t="str">
        <f>VLOOKUP(A65,'SU merge '!B:C,2,0)</f>
        <v>Su702</v>
      </c>
    </row>
    <row r="66" spans="1:14" x14ac:dyDescent="0.25">
      <c r="A66" t="s">
        <v>92</v>
      </c>
      <c r="B66">
        <v>11</v>
      </c>
      <c r="C66">
        <v>23</v>
      </c>
      <c r="D66">
        <v>-12</v>
      </c>
      <c r="E66">
        <v>23</v>
      </c>
      <c r="F66">
        <v>2</v>
      </c>
      <c r="G66" s="11">
        <v>0.18179999999999999</v>
      </c>
      <c r="H66">
        <v>9</v>
      </c>
      <c r="I66" s="11">
        <v>0.81820000000000004</v>
      </c>
      <c r="J66">
        <v>4</v>
      </c>
      <c r="K66" s="11">
        <v>0.39100000000000001</v>
      </c>
      <c r="L66">
        <v>3</v>
      </c>
      <c r="M66">
        <v>20</v>
      </c>
      <c r="N66" t="str">
        <f>VLOOKUP(A66,'SU merge '!B:C,2,0)</f>
        <v>Su702</v>
      </c>
    </row>
    <row r="67" spans="1:14" x14ac:dyDescent="0.25">
      <c r="A67" t="s">
        <v>98</v>
      </c>
      <c r="B67">
        <v>1</v>
      </c>
      <c r="C67">
        <v>0</v>
      </c>
      <c r="D67">
        <v>1</v>
      </c>
      <c r="E67">
        <v>0</v>
      </c>
      <c r="F67">
        <v>1</v>
      </c>
      <c r="G67" s="11">
        <v>1</v>
      </c>
      <c r="H67">
        <v>0</v>
      </c>
      <c r="I67" s="11">
        <v>0</v>
      </c>
      <c r="J67">
        <v>1</v>
      </c>
      <c r="K67" s="11">
        <v>0</v>
      </c>
      <c r="L67">
        <v>0</v>
      </c>
      <c r="M67">
        <v>0</v>
      </c>
      <c r="N67" t="str">
        <f>VLOOKUP(A67,'SU merge '!B:C,2,0)</f>
        <v>Su702</v>
      </c>
    </row>
    <row r="68" spans="1:14" x14ac:dyDescent="0.25">
      <c r="A68" t="s">
        <v>102</v>
      </c>
      <c r="B68">
        <v>5</v>
      </c>
      <c r="C68">
        <v>7</v>
      </c>
      <c r="D68">
        <v>-2</v>
      </c>
      <c r="E68">
        <v>7</v>
      </c>
      <c r="F68">
        <v>0</v>
      </c>
      <c r="G68" s="11">
        <v>0</v>
      </c>
      <c r="H68">
        <v>5</v>
      </c>
      <c r="I68" s="11">
        <v>1</v>
      </c>
      <c r="J68">
        <v>1</v>
      </c>
      <c r="K68" s="11">
        <v>0.71399999999999997</v>
      </c>
      <c r="L68">
        <v>0</v>
      </c>
      <c r="M68">
        <v>7</v>
      </c>
      <c r="N68" t="str">
        <f>VLOOKUP(A68,'SU merge '!B:C,2,0)</f>
        <v>Su702</v>
      </c>
    </row>
    <row r="69" spans="1:14" x14ac:dyDescent="0.25">
      <c r="A69" t="s">
        <v>36</v>
      </c>
      <c r="B69">
        <v>20</v>
      </c>
      <c r="C69">
        <v>17</v>
      </c>
      <c r="D69">
        <v>3</v>
      </c>
      <c r="E69">
        <v>17</v>
      </c>
      <c r="F69">
        <v>9</v>
      </c>
      <c r="G69" s="11">
        <v>0.45</v>
      </c>
      <c r="H69">
        <v>11</v>
      </c>
      <c r="I69" s="11">
        <v>0.55000000000000004</v>
      </c>
      <c r="J69">
        <v>3</v>
      </c>
      <c r="K69" s="11">
        <v>0.64700000000000002</v>
      </c>
      <c r="L69">
        <v>2</v>
      </c>
      <c r="M69">
        <v>15</v>
      </c>
      <c r="N69" t="str">
        <f>VLOOKUP(A69,'SU merge '!B:C,2,0)</f>
        <v>Su702</v>
      </c>
    </row>
    <row r="70" spans="1:14" x14ac:dyDescent="0.25">
      <c r="A70" t="s">
        <v>35</v>
      </c>
      <c r="B70">
        <v>4</v>
      </c>
      <c r="C70">
        <v>0</v>
      </c>
      <c r="D70">
        <v>4</v>
      </c>
      <c r="E70">
        <v>0</v>
      </c>
      <c r="F70">
        <v>4</v>
      </c>
      <c r="G70" s="11">
        <v>1</v>
      </c>
      <c r="H70">
        <v>0</v>
      </c>
      <c r="I70" s="11">
        <v>0</v>
      </c>
      <c r="J70">
        <v>1</v>
      </c>
      <c r="K70" s="11">
        <v>0</v>
      </c>
      <c r="L70">
        <v>0</v>
      </c>
      <c r="M70">
        <v>0</v>
      </c>
      <c r="N70" t="str">
        <f>VLOOKUP(A70,'SU merge '!B:C,2,0)</f>
        <v>Su715</v>
      </c>
    </row>
    <row r="71" spans="1:14" x14ac:dyDescent="0.25">
      <c r="A71" t="s">
        <v>101</v>
      </c>
      <c r="B71">
        <v>4</v>
      </c>
      <c r="C71">
        <v>10</v>
      </c>
      <c r="D71">
        <v>-6</v>
      </c>
      <c r="E71">
        <v>10</v>
      </c>
      <c r="F71">
        <v>0</v>
      </c>
      <c r="G71" s="11">
        <v>0</v>
      </c>
      <c r="H71">
        <v>4</v>
      </c>
      <c r="I71" s="11">
        <v>1</v>
      </c>
      <c r="J71">
        <v>2</v>
      </c>
      <c r="K71" s="11">
        <v>0.4</v>
      </c>
      <c r="L71">
        <v>1</v>
      </c>
      <c r="M71">
        <v>9</v>
      </c>
      <c r="N71" t="str">
        <f>VLOOKUP(A71,'SU merge '!B:C,2,0)</f>
        <v>Su722</v>
      </c>
    </row>
    <row r="72" spans="1:14" x14ac:dyDescent="0.25">
      <c r="A72" t="s">
        <v>59</v>
      </c>
      <c r="B72">
        <v>4</v>
      </c>
      <c r="C72">
        <v>5</v>
      </c>
      <c r="D72">
        <v>-1</v>
      </c>
      <c r="E72">
        <v>5</v>
      </c>
      <c r="F72">
        <v>0</v>
      </c>
      <c r="G72" s="11">
        <v>0</v>
      </c>
      <c r="H72">
        <v>4</v>
      </c>
      <c r="I72" s="11">
        <v>1</v>
      </c>
      <c r="J72">
        <v>1</v>
      </c>
      <c r="K72" s="11">
        <v>0.8</v>
      </c>
      <c r="L72">
        <v>0</v>
      </c>
      <c r="M72">
        <v>5</v>
      </c>
      <c r="N72" t="str">
        <f>VLOOKUP(A72,'SU merge '!B:C,2,0)</f>
        <v>Su722</v>
      </c>
    </row>
    <row r="73" spans="1:14" x14ac:dyDescent="0.25">
      <c r="A73" t="s">
        <v>42</v>
      </c>
      <c r="B73">
        <v>23</v>
      </c>
      <c r="C73">
        <v>18</v>
      </c>
      <c r="D73">
        <v>5</v>
      </c>
      <c r="E73">
        <v>18</v>
      </c>
      <c r="F73">
        <v>5</v>
      </c>
      <c r="G73" s="11">
        <v>0.21740000000000001</v>
      </c>
      <c r="H73">
        <v>18</v>
      </c>
      <c r="I73" s="11">
        <v>0.78259999999999996</v>
      </c>
      <c r="J73">
        <v>2</v>
      </c>
      <c r="K73" s="11">
        <v>1</v>
      </c>
      <c r="L73">
        <v>12</v>
      </c>
      <c r="M73">
        <v>6</v>
      </c>
      <c r="N73" t="str">
        <f>VLOOKUP(A73,'SU merge '!B:C,2,0)</f>
        <v>Su722</v>
      </c>
    </row>
    <row r="74" spans="1:14" x14ac:dyDescent="0.25">
      <c r="A74" t="s">
        <v>39</v>
      </c>
      <c r="B74">
        <v>72</v>
      </c>
      <c r="C74">
        <v>72</v>
      </c>
      <c r="D74">
        <v>0</v>
      </c>
      <c r="E74">
        <v>73</v>
      </c>
      <c r="F74">
        <v>28</v>
      </c>
      <c r="G74" s="11">
        <v>0.38890000000000002</v>
      </c>
      <c r="H74">
        <v>44</v>
      </c>
      <c r="I74" s="11">
        <v>0.61109999999999998</v>
      </c>
      <c r="J74">
        <v>10</v>
      </c>
      <c r="K74" s="11">
        <v>0.60299999999999998</v>
      </c>
      <c r="L74">
        <v>15</v>
      </c>
      <c r="M74">
        <v>57</v>
      </c>
      <c r="N74" t="str">
        <f>VLOOKUP(A74,'SU merge '!B:C,2,0)</f>
        <v>Su812</v>
      </c>
    </row>
    <row r="75" spans="1:14" x14ac:dyDescent="0.25">
      <c r="A75" t="s">
        <v>37</v>
      </c>
      <c r="B75">
        <v>21</v>
      </c>
      <c r="C75">
        <v>14</v>
      </c>
      <c r="D75">
        <v>7</v>
      </c>
      <c r="E75">
        <v>14</v>
      </c>
      <c r="F75">
        <v>8</v>
      </c>
      <c r="G75" s="11">
        <v>0.38100000000000001</v>
      </c>
      <c r="H75">
        <v>13</v>
      </c>
      <c r="I75" s="11">
        <v>0.61899999999999999</v>
      </c>
      <c r="J75">
        <v>2</v>
      </c>
      <c r="K75" s="11">
        <v>0.92900000000000005</v>
      </c>
      <c r="L75">
        <v>3</v>
      </c>
      <c r="M75">
        <v>11</v>
      </c>
      <c r="N75" t="str">
        <f>VLOOKUP(A75,'SU merge '!B:C,2,0)</f>
        <v>Su812</v>
      </c>
    </row>
    <row r="76" spans="1:14" x14ac:dyDescent="0.25">
      <c r="A76" t="s">
        <v>48</v>
      </c>
      <c r="B76">
        <v>19</v>
      </c>
      <c r="C76">
        <v>14</v>
      </c>
      <c r="D76">
        <v>5</v>
      </c>
      <c r="E76">
        <v>14</v>
      </c>
      <c r="F76">
        <v>7</v>
      </c>
      <c r="G76" s="11">
        <v>0.36840000000000001</v>
      </c>
      <c r="H76">
        <v>12</v>
      </c>
      <c r="I76" s="11">
        <v>0.63160000000000005</v>
      </c>
      <c r="J76">
        <v>3</v>
      </c>
      <c r="K76" s="11">
        <v>0.85699999999999998</v>
      </c>
      <c r="L76">
        <v>11</v>
      </c>
      <c r="M76">
        <v>3</v>
      </c>
      <c r="N76" t="str">
        <f>VLOOKUP(A76,'SU merge '!B:C,2,0)</f>
        <v>Su812</v>
      </c>
    </row>
    <row r="77" spans="1:14" x14ac:dyDescent="0.25">
      <c r="A77" t="s">
        <v>52</v>
      </c>
      <c r="B77">
        <v>28</v>
      </c>
      <c r="C77">
        <v>25</v>
      </c>
      <c r="D77">
        <v>3</v>
      </c>
      <c r="E77">
        <v>25</v>
      </c>
      <c r="F77">
        <v>13</v>
      </c>
      <c r="G77" s="11">
        <v>0.46429999999999999</v>
      </c>
      <c r="H77">
        <v>15</v>
      </c>
      <c r="I77" s="11">
        <v>0.53569999999999995</v>
      </c>
      <c r="J77">
        <v>3</v>
      </c>
      <c r="K77" s="11">
        <v>0.6</v>
      </c>
      <c r="L77">
        <v>5</v>
      </c>
      <c r="M77">
        <v>20</v>
      </c>
      <c r="N77" t="str">
        <f>VLOOKUP(A77,'SU merge '!B:C,2,0)</f>
        <v>Su812</v>
      </c>
    </row>
    <row r="78" spans="1:14" x14ac:dyDescent="0.25">
      <c r="A78" t="s">
        <v>110</v>
      </c>
      <c r="B78">
        <v>6</v>
      </c>
      <c r="C78">
        <v>0</v>
      </c>
      <c r="D78">
        <v>6</v>
      </c>
      <c r="E78">
        <v>0</v>
      </c>
      <c r="F78">
        <v>6</v>
      </c>
      <c r="G78" s="11">
        <v>1</v>
      </c>
      <c r="H78">
        <v>0</v>
      </c>
      <c r="I78" s="11">
        <v>0</v>
      </c>
      <c r="J78">
        <v>1</v>
      </c>
      <c r="K78" s="11">
        <v>0</v>
      </c>
      <c r="L78">
        <v>0</v>
      </c>
      <c r="M78">
        <v>0</v>
      </c>
      <c r="N78" t="str">
        <f>VLOOKUP(A78,'SU merge '!B:C,2,0)</f>
        <v>Su812</v>
      </c>
    </row>
    <row r="79" spans="1:14" x14ac:dyDescent="0.25">
      <c r="A79" t="s">
        <v>112</v>
      </c>
      <c r="B79">
        <v>2</v>
      </c>
      <c r="C79">
        <v>0</v>
      </c>
      <c r="D79">
        <v>2</v>
      </c>
      <c r="E79">
        <v>0</v>
      </c>
      <c r="F79">
        <v>2</v>
      </c>
      <c r="G79" s="11">
        <v>1</v>
      </c>
      <c r="H79">
        <v>0</v>
      </c>
      <c r="I79" s="11">
        <v>0</v>
      </c>
      <c r="J79">
        <v>1</v>
      </c>
      <c r="K79" s="11">
        <v>0</v>
      </c>
      <c r="L79">
        <v>0</v>
      </c>
      <c r="M79">
        <v>0</v>
      </c>
      <c r="N79" t="str">
        <f>VLOOKUP(A79,'SU merge '!B:C,2,0)</f>
        <v>Su812</v>
      </c>
    </row>
    <row r="80" spans="1:14" x14ac:dyDescent="0.25">
      <c r="A80" t="s">
        <v>66</v>
      </c>
      <c r="B80">
        <v>28</v>
      </c>
      <c r="C80">
        <v>15</v>
      </c>
      <c r="D80">
        <v>13</v>
      </c>
      <c r="E80">
        <v>17</v>
      </c>
      <c r="F80">
        <v>16</v>
      </c>
      <c r="G80" s="11">
        <v>0.57140000000000002</v>
      </c>
      <c r="H80">
        <v>12</v>
      </c>
      <c r="I80" s="11">
        <v>0.42859999999999998</v>
      </c>
      <c r="J80">
        <v>5</v>
      </c>
      <c r="K80" s="11">
        <v>0.70599999999999996</v>
      </c>
      <c r="L80">
        <v>5</v>
      </c>
      <c r="M80">
        <v>10</v>
      </c>
      <c r="N80" t="str">
        <f>VLOOKUP(A80,'SU merge '!B:C,2,0)</f>
        <v>Su812</v>
      </c>
    </row>
    <row r="81" spans="1:14" x14ac:dyDescent="0.25">
      <c r="A81" t="s">
        <v>96</v>
      </c>
      <c r="B81">
        <v>9</v>
      </c>
      <c r="C81">
        <v>8</v>
      </c>
      <c r="D81">
        <v>1</v>
      </c>
      <c r="E81">
        <v>8</v>
      </c>
      <c r="F81">
        <v>2</v>
      </c>
      <c r="G81" s="11">
        <v>0.22220000000000001</v>
      </c>
      <c r="H81">
        <v>7</v>
      </c>
      <c r="I81" s="11">
        <v>0.77780000000000005</v>
      </c>
      <c r="J81">
        <v>1</v>
      </c>
      <c r="K81" s="11">
        <v>0.875</v>
      </c>
      <c r="L81">
        <v>8</v>
      </c>
      <c r="M81">
        <v>0</v>
      </c>
      <c r="N81" t="str">
        <f>VLOOKUP(A81,'SU merge '!B:C,2,0)</f>
        <v>Su812</v>
      </c>
    </row>
    <row r="82" spans="1:14" x14ac:dyDescent="0.25">
      <c r="A82" t="s">
        <v>93</v>
      </c>
      <c r="B82">
        <v>24</v>
      </c>
      <c r="C82">
        <v>0</v>
      </c>
      <c r="D82">
        <v>24</v>
      </c>
      <c r="E82">
        <v>0</v>
      </c>
      <c r="F82">
        <v>23</v>
      </c>
      <c r="G82" s="11">
        <v>0.95830000000000004</v>
      </c>
      <c r="H82">
        <v>1</v>
      </c>
      <c r="I82" s="11">
        <v>4.1700000000000001E-2</v>
      </c>
      <c r="J82">
        <v>2</v>
      </c>
      <c r="K82" s="11">
        <v>0</v>
      </c>
      <c r="L82">
        <v>0</v>
      </c>
      <c r="M82">
        <v>0</v>
      </c>
      <c r="N82" t="str">
        <f>VLOOKUP(A82,'SU merge '!B:C,2,0)</f>
        <v>Su831</v>
      </c>
    </row>
    <row r="83" spans="1:14" x14ac:dyDescent="0.25">
      <c r="A83" t="s">
        <v>76</v>
      </c>
      <c r="B83">
        <v>79</v>
      </c>
      <c r="C83">
        <v>102</v>
      </c>
      <c r="D83">
        <v>-23</v>
      </c>
      <c r="E83">
        <v>102</v>
      </c>
      <c r="F83">
        <v>8</v>
      </c>
      <c r="G83" s="11">
        <v>0.1013</v>
      </c>
      <c r="H83">
        <v>71</v>
      </c>
      <c r="I83" s="11">
        <v>0.89870000000000005</v>
      </c>
      <c r="J83">
        <v>13</v>
      </c>
      <c r="K83" s="11">
        <v>0.69599999999999995</v>
      </c>
      <c r="L83">
        <v>30</v>
      </c>
      <c r="M83">
        <v>72</v>
      </c>
      <c r="N83" t="str">
        <f>VLOOKUP(A83,'SU merge '!B:C,2,0)</f>
        <v>Su834</v>
      </c>
    </row>
    <row r="84" spans="1:14" x14ac:dyDescent="0.25">
      <c r="A84" t="s">
        <v>70</v>
      </c>
      <c r="B84">
        <v>20</v>
      </c>
      <c r="C84">
        <v>13</v>
      </c>
      <c r="D84">
        <v>7</v>
      </c>
      <c r="E84">
        <v>13</v>
      </c>
      <c r="F84">
        <v>15</v>
      </c>
      <c r="G84" s="11">
        <v>0.75</v>
      </c>
      <c r="H84">
        <v>5</v>
      </c>
      <c r="I84" s="11">
        <v>0.25</v>
      </c>
      <c r="J84">
        <v>3</v>
      </c>
      <c r="K84" s="11">
        <v>0.38500000000000001</v>
      </c>
      <c r="L84">
        <v>7</v>
      </c>
      <c r="M84">
        <v>6</v>
      </c>
      <c r="N84" t="str">
        <f>VLOOKUP(A84,'SU merge '!B:C,2,0)</f>
        <v>Su834</v>
      </c>
    </row>
    <row r="85" spans="1:14" x14ac:dyDescent="0.25">
      <c r="A85" t="s">
        <v>73</v>
      </c>
      <c r="B85">
        <v>46</v>
      </c>
      <c r="C85">
        <v>44</v>
      </c>
      <c r="D85">
        <v>2</v>
      </c>
      <c r="E85">
        <v>44</v>
      </c>
      <c r="F85">
        <v>13</v>
      </c>
      <c r="G85" s="11">
        <v>0.28260000000000002</v>
      </c>
      <c r="H85">
        <v>33</v>
      </c>
      <c r="I85" s="11">
        <v>0.71740000000000004</v>
      </c>
      <c r="J85">
        <v>6</v>
      </c>
      <c r="K85" s="11">
        <v>0.75</v>
      </c>
      <c r="L85">
        <v>7</v>
      </c>
      <c r="M85">
        <v>37</v>
      </c>
      <c r="N85" t="str">
        <f>VLOOKUP(A85,'SU merge '!B:C,2,0)</f>
        <v>Su834</v>
      </c>
    </row>
    <row r="86" spans="1:14" x14ac:dyDescent="0.25">
      <c r="N86" t="s">
        <v>138</v>
      </c>
    </row>
  </sheetData>
  <sortState xmlns:xlrd2="http://schemas.microsoft.com/office/spreadsheetml/2017/richdata2" ref="A2:N85">
    <sortCondition ref="N2:N85"/>
  </sortState>
  <pageMargins left="0.2" right="0.2" top="0.5" bottom="0.25" header="0.3" footer="0.3"/>
  <pageSetup orientation="landscape" r:id="rId1"/>
  <headerFooter>
    <oddHeader>&amp;C&amp;A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D181C-AFEE-4415-802D-93D82E9EE8EE}">
  <dimension ref="A1:N99"/>
  <sheetViews>
    <sheetView workbookViewId="0">
      <selection activeCell="B1" sqref="B1:S30"/>
    </sheetView>
  </sheetViews>
  <sheetFormatPr defaultRowHeight="15" x14ac:dyDescent="0.25"/>
  <sheetData>
    <row r="1" spans="1:14" x14ac:dyDescent="0.25">
      <c r="A1" t="s">
        <v>30</v>
      </c>
      <c r="B1" t="s">
        <v>139</v>
      </c>
      <c r="C1" t="s">
        <v>140</v>
      </c>
      <c r="D1" t="s">
        <v>141</v>
      </c>
      <c r="E1" t="s">
        <v>142</v>
      </c>
      <c r="F1" t="s">
        <v>31</v>
      </c>
      <c r="G1" t="s">
        <v>143</v>
      </c>
      <c r="H1" t="s">
        <v>32</v>
      </c>
      <c r="I1" t="s">
        <v>144</v>
      </c>
      <c r="J1" t="s">
        <v>146</v>
      </c>
      <c r="K1" t="s">
        <v>147</v>
      </c>
      <c r="L1" t="s">
        <v>33</v>
      </c>
      <c r="M1" t="s">
        <v>34</v>
      </c>
    </row>
    <row r="2" spans="1:14" x14ac:dyDescent="0.25">
      <c r="A2" t="s">
        <v>125</v>
      </c>
      <c r="B2">
        <v>1</v>
      </c>
      <c r="C2">
        <v>0</v>
      </c>
      <c r="D2">
        <v>1</v>
      </c>
      <c r="E2">
        <v>0</v>
      </c>
      <c r="F2">
        <v>0</v>
      </c>
      <c r="G2" s="11">
        <v>0</v>
      </c>
      <c r="H2">
        <v>1</v>
      </c>
      <c r="I2" s="11">
        <v>1</v>
      </c>
      <c r="J2" s="11">
        <v>0</v>
      </c>
      <c r="K2">
        <v>1</v>
      </c>
      <c r="L2">
        <v>0</v>
      </c>
      <c r="M2">
        <v>0</v>
      </c>
      <c r="N2" t="e">
        <f>VLOOKUP(A2,'SU merge '!B:C,2,0)</f>
        <v>#N/A</v>
      </c>
    </row>
    <row r="3" spans="1:14" x14ac:dyDescent="0.25">
      <c r="A3" t="s">
        <v>53</v>
      </c>
      <c r="B3">
        <v>22</v>
      </c>
      <c r="C3">
        <v>28</v>
      </c>
      <c r="D3">
        <v>-6</v>
      </c>
      <c r="E3">
        <v>28</v>
      </c>
      <c r="F3">
        <v>0</v>
      </c>
      <c r="G3" s="11">
        <v>0</v>
      </c>
      <c r="H3">
        <v>22</v>
      </c>
      <c r="I3" s="11">
        <v>1</v>
      </c>
      <c r="J3" s="11">
        <v>0.78600000000000003</v>
      </c>
      <c r="K3">
        <v>4</v>
      </c>
      <c r="L3">
        <v>12</v>
      </c>
      <c r="M3">
        <v>16</v>
      </c>
      <c r="N3" t="str">
        <f>VLOOKUP(A3,'SU merge '!B:C,2,0)</f>
        <v>Su536</v>
      </c>
    </row>
    <row r="4" spans="1:14" x14ac:dyDescent="0.25">
      <c r="A4" t="s">
        <v>127</v>
      </c>
      <c r="B4">
        <v>0</v>
      </c>
      <c r="C4">
        <v>2</v>
      </c>
      <c r="D4">
        <v>-2</v>
      </c>
      <c r="E4">
        <v>2</v>
      </c>
      <c r="F4">
        <v>0</v>
      </c>
      <c r="G4" s="11">
        <v>0</v>
      </c>
      <c r="H4">
        <v>0</v>
      </c>
      <c r="I4" s="11">
        <v>0</v>
      </c>
      <c r="J4" s="11">
        <v>0</v>
      </c>
      <c r="K4">
        <v>1</v>
      </c>
      <c r="L4">
        <v>1</v>
      </c>
      <c r="M4">
        <v>1</v>
      </c>
      <c r="N4" t="str">
        <f>VLOOKUP(A4,'SU merge '!B:C,2,0)</f>
        <v>Su531</v>
      </c>
    </row>
    <row r="5" spans="1:14" x14ac:dyDescent="0.25">
      <c r="A5" t="s">
        <v>100</v>
      </c>
      <c r="B5">
        <v>2</v>
      </c>
      <c r="C5">
        <v>4</v>
      </c>
      <c r="D5">
        <v>-2</v>
      </c>
      <c r="E5">
        <v>4</v>
      </c>
      <c r="F5">
        <v>0</v>
      </c>
      <c r="G5" s="11">
        <v>0</v>
      </c>
      <c r="H5">
        <v>2</v>
      </c>
      <c r="I5" s="11">
        <v>1</v>
      </c>
      <c r="J5" s="11">
        <v>0.5</v>
      </c>
      <c r="K5">
        <v>1</v>
      </c>
      <c r="L5">
        <v>0</v>
      </c>
      <c r="M5">
        <v>4</v>
      </c>
      <c r="N5" t="str">
        <f>VLOOKUP(A5,'SU merge '!B:C,2,0)</f>
        <v>Su612</v>
      </c>
    </row>
    <row r="6" spans="1:14" x14ac:dyDescent="0.25">
      <c r="A6" t="s">
        <v>98</v>
      </c>
      <c r="B6">
        <v>1</v>
      </c>
      <c r="C6">
        <v>0</v>
      </c>
      <c r="D6">
        <v>1</v>
      </c>
      <c r="E6">
        <v>0</v>
      </c>
      <c r="F6">
        <v>1</v>
      </c>
      <c r="G6" s="11">
        <v>1</v>
      </c>
      <c r="H6">
        <v>0</v>
      </c>
      <c r="I6" s="11">
        <v>0</v>
      </c>
      <c r="J6" s="11">
        <v>0</v>
      </c>
      <c r="K6">
        <v>1</v>
      </c>
      <c r="L6">
        <v>0</v>
      </c>
      <c r="M6">
        <v>0</v>
      </c>
      <c r="N6" t="str">
        <f>VLOOKUP(A6,'SU merge '!B:C,2,0)</f>
        <v>Su702</v>
      </c>
    </row>
    <row r="7" spans="1:14" x14ac:dyDescent="0.25">
      <c r="A7" t="s">
        <v>102</v>
      </c>
      <c r="B7">
        <v>3</v>
      </c>
      <c r="C7">
        <v>3</v>
      </c>
      <c r="D7">
        <v>0</v>
      </c>
      <c r="E7">
        <v>3</v>
      </c>
      <c r="F7">
        <v>0</v>
      </c>
      <c r="G7" s="11">
        <v>0</v>
      </c>
      <c r="H7">
        <v>3</v>
      </c>
      <c r="I7" s="11">
        <v>1</v>
      </c>
      <c r="J7" s="11">
        <v>1</v>
      </c>
      <c r="K7">
        <v>1</v>
      </c>
      <c r="L7">
        <v>0</v>
      </c>
      <c r="M7">
        <v>3</v>
      </c>
      <c r="N7" t="str">
        <f>VLOOKUP(A7,'SU merge '!B:C,2,0)</f>
        <v>Su702</v>
      </c>
    </row>
    <row r="8" spans="1:14" x14ac:dyDescent="0.25">
      <c r="A8" t="s">
        <v>57</v>
      </c>
      <c r="B8">
        <v>471</v>
      </c>
      <c r="C8">
        <v>438</v>
      </c>
      <c r="D8">
        <v>33</v>
      </c>
      <c r="E8">
        <v>440</v>
      </c>
      <c r="F8">
        <v>154</v>
      </c>
      <c r="G8" s="11">
        <v>0.32700000000000001</v>
      </c>
      <c r="H8">
        <v>317</v>
      </c>
      <c r="I8" s="11">
        <v>0.67300000000000004</v>
      </c>
      <c r="J8" s="11">
        <v>0.72</v>
      </c>
      <c r="K8">
        <v>58</v>
      </c>
      <c r="L8">
        <v>165</v>
      </c>
      <c r="M8">
        <v>273</v>
      </c>
      <c r="N8" t="str">
        <f>VLOOKUP(A8,'SU merge '!B:C,2,0)</f>
        <v>Su201</v>
      </c>
    </row>
    <row r="9" spans="1:14" x14ac:dyDescent="0.25">
      <c r="A9" t="s">
        <v>87</v>
      </c>
      <c r="B9">
        <v>105</v>
      </c>
      <c r="C9">
        <v>120</v>
      </c>
      <c r="D9">
        <v>-15</v>
      </c>
      <c r="E9">
        <v>120</v>
      </c>
      <c r="F9">
        <v>20</v>
      </c>
      <c r="G9" s="11">
        <v>0.1905</v>
      </c>
      <c r="H9">
        <v>85</v>
      </c>
      <c r="I9" s="11">
        <v>0.8095</v>
      </c>
      <c r="J9" s="11">
        <v>0.70799999999999996</v>
      </c>
      <c r="K9">
        <v>9</v>
      </c>
      <c r="L9">
        <v>17</v>
      </c>
      <c r="M9">
        <v>103</v>
      </c>
      <c r="N9" t="str">
        <f>VLOOKUP(A9,'SU merge '!B:C,2,0)</f>
        <v>Su205</v>
      </c>
    </row>
    <row r="10" spans="1:14" x14ac:dyDescent="0.25">
      <c r="A10" t="s">
        <v>58</v>
      </c>
      <c r="B10">
        <v>255</v>
      </c>
      <c r="C10">
        <v>262</v>
      </c>
      <c r="D10">
        <v>-7</v>
      </c>
      <c r="E10">
        <v>268</v>
      </c>
      <c r="F10">
        <v>62</v>
      </c>
      <c r="G10" s="11">
        <v>0.24310000000000001</v>
      </c>
      <c r="H10">
        <v>193</v>
      </c>
      <c r="I10" s="11">
        <v>0.75690000000000002</v>
      </c>
      <c r="J10" s="11">
        <v>0.72</v>
      </c>
      <c r="K10">
        <v>41</v>
      </c>
      <c r="L10">
        <v>80</v>
      </c>
      <c r="M10">
        <v>182</v>
      </c>
      <c r="N10" t="str">
        <f>VLOOKUP(A10,'SU merge '!B:C,2,0)</f>
        <v>Su204</v>
      </c>
    </row>
    <row r="11" spans="1:14" x14ac:dyDescent="0.25">
      <c r="A11" t="s">
        <v>62</v>
      </c>
      <c r="B11">
        <v>222</v>
      </c>
      <c r="C11">
        <v>225</v>
      </c>
      <c r="D11">
        <v>-3</v>
      </c>
      <c r="E11">
        <v>230</v>
      </c>
      <c r="F11">
        <v>45</v>
      </c>
      <c r="G11" s="11">
        <v>0.20269999999999999</v>
      </c>
      <c r="H11">
        <v>177</v>
      </c>
      <c r="I11" s="11">
        <v>0.79730000000000001</v>
      </c>
      <c r="J11" s="11">
        <v>0.77</v>
      </c>
      <c r="K11">
        <v>33</v>
      </c>
      <c r="L11">
        <v>54</v>
      </c>
      <c r="M11">
        <v>171</v>
      </c>
      <c r="N11" t="str">
        <f>VLOOKUP(A11,'SU merge '!B:C,2,0)</f>
        <v>Su205</v>
      </c>
    </row>
    <row r="12" spans="1:14" x14ac:dyDescent="0.25">
      <c r="A12" t="s">
        <v>1</v>
      </c>
      <c r="B12">
        <v>202</v>
      </c>
      <c r="C12">
        <v>182</v>
      </c>
      <c r="D12">
        <v>20</v>
      </c>
      <c r="E12">
        <v>185</v>
      </c>
      <c r="F12">
        <v>51</v>
      </c>
      <c r="G12" s="11">
        <v>0.2525</v>
      </c>
      <c r="H12">
        <v>151</v>
      </c>
      <c r="I12" s="11">
        <v>0.74750000000000005</v>
      </c>
      <c r="J12" s="11">
        <v>0.81599999999999995</v>
      </c>
      <c r="K12">
        <v>26</v>
      </c>
      <c r="L12">
        <v>58</v>
      </c>
      <c r="M12">
        <v>124</v>
      </c>
      <c r="N12" t="str">
        <f>VLOOKUP(A12,'SU merge '!B:C,2,0)</f>
        <v>Su206</v>
      </c>
    </row>
    <row r="13" spans="1:14" x14ac:dyDescent="0.25">
      <c r="A13" t="s">
        <v>114</v>
      </c>
      <c r="B13">
        <v>26</v>
      </c>
      <c r="C13">
        <v>26</v>
      </c>
      <c r="D13">
        <v>0</v>
      </c>
      <c r="E13">
        <v>26</v>
      </c>
      <c r="F13">
        <v>0</v>
      </c>
      <c r="G13" s="11">
        <v>0</v>
      </c>
      <c r="H13">
        <v>26</v>
      </c>
      <c r="I13" s="11">
        <v>1</v>
      </c>
      <c r="J13" s="11">
        <v>1</v>
      </c>
      <c r="K13">
        <v>1</v>
      </c>
      <c r="L13">
        <v>0</v>
      </c>
      <c r="M13">
        <v>26</v>
      </c>
      <c r="N13" t="str">
        <f>VLOOKUP(A13,'SU merge '!B:C,2,0)</f>
        <v>Su225</v>
      </c>
    </row>
    <row r="14" spans="1:14" x14ac:dyDescent="0.25">
      <c r="A14" t="s">
        <v>64</v>
      </c>
      <c r="B14">
        <v>120</v>
      </c>
      <c r="C14">
        <v>126</v>
      </c>
      <c r="D14">
        <v>-6</v>
      </c>
      <c r="E14" s="31">
        <v>126</v>
      </c>
      <c r="F14">
        <v>23</v>
      </c>
      <c r="G14" s="11">
        <v>0.19170000000000001</v>
      </c>
      <c r="H14">
        <v>97</v>
      </c>
      <c r="I14" s="11">
        <v>0.80830000000000002</v>
      </c>
      <c r="J14" s="11">
        <v>0.77</v>
      </c>
      <c r="K14">
        <v>16</v>
      </c>
      <c r="L14">
        <v>32</v>
      </c>
      <c r="M14">
        <v>94</v>
      </c>
      <c r="N14" t="str">
        <f>VLOOKUP(A14,'SU merge '!B:C,2,0)</f>
        <v>Su225</v>
      </c>
    </row>
    <row r="15" spans="1:14" x14ac:dyDescent="0.25">
      <c r="A15" t="s">
        <v>19</v>
      </c>
      <c r="B15">
        <v>333</v>
      </c>
      <c r="C15">
        <v>354</v>
      </c>
      <c r="D15">
        <v>-21</v>
      </c>
      <c r="E15" s="31">
        <v>360</v>
      </c>
      <c r="F15">
        <v>89</v>
      </c>
      <c r="G15" s="11">
        <v>0.26729999999999998</v>
      </c>
      <c r="H15">
        <v>244</v>
      </c>
      <c r="I15" s="11">
        <v>0.73270000000000002</v>
      </c>
      <c r="J15" s="11">
        <v>0.67800000000000005</v>
      </c>
      <c r="K15">
        <v>53</v>
      </c>
      <c r="L15">
        <v>114</v>
      </c>
      <c r="M15">
        <v>240</v>
      </c>
      <c r="N15" t="str">
        <f>VLOOKUP(A15,'SU merge '!B:C,2,0)</f>
        <v>Su211</v>
      </c>
    </row>
    <row r="16" spans="1:14" x14ac:dyDescent="0.25">
      <c r="A16" t="s">
        <v>81</v>
      </c>
      <c r="B16">
        <v>49</v>
      </c>
      <c r="C16">
        <v>48</v>
      </c>
      <c r="D16">
        <v>1</v>
      </c>
      <c r="E16" s="31">
        <v>49</v>
      </c>
      <c r="F16">
        <v>28</v>
      </c>
      <c r="G16" s="11">
        <v>0.57140000000000002</v>
      </c>
      <c r="H16">
        <v>21</v>
      </c>
      <c r="I16" s="11">
        <v>0.42859999999999998</v>
      </c>
      <c r="J16" s="11">
        <v>0.42899999999999999</v>
      </c>
      <c r="K16">
        <v>8</v>
      </c>
      <c r="L16">
        <v>17</v>
      </c>
      <c r="M16">
        <v>31</v>
      </c>
      <c r="N16" t="str">
        <f>VLOOKUP(A16,'SU merge '!B:C,2,0)</f>
        <v>Su224</v>
      </c>
    </row>
    <row r="17" spans="1:14" x14ac:dyDescent="0.25">
      <c r="A17" t="s">
        <v>74</v>
      </c>
      <c r="B17">
        <v>81</v>
      </c>
      <c r="C17">
        <v>85</v>
      </c>
      <c r="D17">
        <v>-4</v>
      </c>
      <c r="E17" s="31">
        <v>88</v>
      </c>
      <c r="F17">
        <v>28</v>
      </c>
      <c r="G17" s="11">
        <v>0.34570000000000001</v>
      </c>
      <c r="H17">
        <v>53</v>
      </c>
      <c r="I17" s="11">
        <v>0.65429999999999999</v>
      </c>
      <c r="J17" s="11">
        <v>0.60199999999999998</v>
      </c>
      <c r="K17">
        <v>10</v>
      </c>
      <c r="L17">
        <v>22</v>
      </c>
      <c r="M17">
        <v>63</v>
      </c>
      <c r="N17" t="str">
        <f>VLOOKUP(A17,'SU merge '!B:C,2,0)</f>
        <v>Su213</v>
      </c>
    </row>
    <row r="18" spans="1:14" x14ac:dyDescent="0.25">
      <c r="A18" t="s">
        <v>46</v>
      </c>
      <c r="B18">
        <v>161</v>
      </c>
      <c r="C18">
        <v>168</v>
      </c>
      <c r="D18">
        <v>-7</v>
      </c>
      <c r="E18" s="31">
        <v>171</v>
      </c>
      <c r="F18">
        <v>35</v>
      </c>
      <c r="G18" s="11">
        <v>0.21740000000000001</v>
      </c>
      <c r="H18">
        <v>126</v>
      </c>
      <c r="I18" s="11">
        <v>0.78259999999999996</v>
      </c>
      <c r="J18" s="11">
        <v>0.73699999999999999</v>
      </c>
      <c r="K18">
        <v>20</v>
      </c>
      <c r="L18">
        <v>53</v>
      </c>
      <c r="M18">
        <v>115</v>
      </c>
      <c r="N18" t="str">
        <f>VLOOKUP(A18,'SU merge '!B:C,2,0)</f>
        <v>SU214</v>
      </c>
    </row>
    <row r="19" spans="1:14" x14ac:dyDescent="0.25">
      <c r="A19" t="s">
        <v>84</v>
      </c>
      <c r="B19">
        <v>177</v>
      </c>
      <c r="C19">
        <v>166</v>
      </c>
      <c r="D19">
        <v>11</v>
      </c>
      <c r="E19" s="31">
        <v>167</v>
      </c>
      <c r="F19">
        <v>59</v>
      </c>
      <c r="G19" s="11">
        <v>0.33329999999999999</v>
      </c>
      <c r="H19">
        <v>118</v>
      </c>
      <c r="I19" s="11">
        <v>0.66669999999999996</v>
      </c>
      <c r="J19" s="11">
        <v>0.70699999999999996</v>
      </c>
      <c r="K19">
        <v>22</v>
      </c>
      <c r="L19">
        <v>54</v>
      </c>
      <c r="M19">
        <v>112</v>
      </c>
      <c r="N19" t="str">
        <f>VLOOKUP(A19,'SU merge '!B:C,2,0)</f>
        <v>Su215</v>
      </c>
    </row>
    <row r="20" spans="1:14" x14ac:dyDescent="0.25">
      <c r="A20" t="s">
        <v>56</v>
      </c>
      <c r="B20">
        <v>417</v>
      </c>
      <c r="C20">
        <v>359</v>
      </c>
      <c r="D20">
        <v>58</v>
      </c>
      <c r="E20" s="31">
        <v>365</v>
      </c>
      <c r="F20">
        <v>126</v>
      </c>
      <c r="G20" s="11">
        <v>0.30220000000000002</v>
      </c>
      <c r="H20">
        <v>291</v>
      </c>
      <c r="I20" s="11">
        <v>0.69779999999999998</v>
      </c>
      <c r="J20" s="11">
        <v>0.79700000000000004</v>
      </c>
      <c r="K20">
        <v>48</v>
      </c>
      <c r="L20">
        <v>95</v>
      </c>
      <c r="M20">
        <v>264</v>
      </c>
      <c r="N20" t="str">
        <f>VLOOKUP(A20,'SU merge '!B:C,2,0)</f>
        <v>Su217</v>
      </c>
    </row>
    <row r="21" spans="1:14" x14ac:dyDescent="0.25">
      <c r="A21" t="s">
        <v>82</v>
      </c>
      <c r="B21">
        <v>22</v>
      </c>
      <c r="C21">
        <v>20</v>
      </c>
      <c r="D21">
        <v>2</v>
      </c>
      <c r="E21" s="31">
        <v>20</v>
      </c>
      <c r="F21">
        <v>8</v>
      </c>
      <c r="G21" s="11">
        <v>0.36359999999999998</v>
      </c>
      <c r="H21">
        <v>14</v>
      </c>
      <c r="I21" s="11">
        <v>0.63639999999999997</v>
      </c>
      <c r="J21" s="11">
        <v>0.7</v>
      </c>
      <c r="K21">
        <v>4</v>
      </c>
      <c r="L21">
        <v>12</v>
      </c>
      <c r="M21">
        <v>8</v>
      </c>
      <c r="N21" t="str">
        <f>VLOOKUP(A21,'SU merge '!B:C,2,0)</f>
        <v>Su229</v>
      </c>
    </row>
    <row r="22" spans="1:14" x14ac:dyDescent="0.25">
      <c r="A22" t="s">
        <v>68</v>
      </c>
      <c r="B22">
        <v>135</v>
      </c>
      <c r="C22">
        <v>141</v>
      </c>
      <c r="D22">
        <v>-6</v>
      </c>
      <c r="E22" s="31">
        <v>145</v>
      </c>
      <c r="F22">
        <v>31</v>
      </c>
      <c r="G22" s="11">
        <v>0.2296</v>
      </c>
      <c r="H22">
        <v>104</v>
      </c>
      <c r="I22" s="11">
        <v>0.77039999999999997</v>
      </c>
      <c r="J22" s="11">
        <v>0.71699999999999997</v>
      </c>
      <c r="K22">
        <v>25</v>
      </c>
      <c r="L22">
        <v>57</v>
      </c>
      <c r="M22">
        <v>84</v>
      </c>
      <c r="N22" t="str">
        <f>VLOOKUP(A22,'SU merge '!B:C,2,0)</f>
        <v>Su215</v>
      </c>
    </row>
    <row r="23" spans="1:14" x14ac:dyDescent="0.25">
      <c r="A23" t="s">
        <v>54</v>
      </c>
      <c r="B23">
        <v>66</v>
      </c>
      <c r="C23">
        <v>60</v>
      </c>
      <c r="D23">
        <v>6</v>
      </c>
      <c r="E23" s="31">
        <v>61</v>
      </c>
      <c r="F23">
        <v>17</v>
      </c>
      <c r="G23" s="11">
        <v>0.2576</v>
      </c>
      <c r="H23">
        <v>49</v>
      </c>
      <c r="I23" s="11">
        <v>0.74239999999999995</v>
      </c>
      <c r="J23" s="11">
        <v>0.80300000000000005</v>
      </c>
      <c r="K23">
        <v>6</v>
      </c>
      <c r="L23">
        <v>13</v>
      </c>
      <c r="M23">
        <v>47</v>
      </c>
      <c r="N23" t="str">
        <f>VLOOKUP(A23,'SU merge '!B:C,2,0)</f>
        <v>Su225</v>
      </c>
    </row>
    <row r="24" spans="1:14" x14ac:dyDescent="0.25">
      <c r="A24" t="s">
        <v>60</v>
      </c>
      <c r="B24">
        <v>188</v>
      </c>
      <c r="C24">
        <v>187</v>
      </c>
      <c r="D24">
        <v>1</v>
      </c>
      <c r="E24" s="31">
        <v>190</v>
      </c>
      <c r="F24">
        <v>54</v>
      </c>
      <c r="G24" s="11">
        <v>0.28720000000000001</v>
      </c>
      <c r="H24">
        <v>134</v>
      </c>
      <c r="I24" s="11">
        <v>0.71279999999999999</v>
      </c>
      <c r="J24" s="11">
        <v>0.70499999999999996</v>
      </c>
      <c r="K24">
        <v>28</v>
      </c>
      <c r="L24">
        <v>52</v>
      </c>
      <c r="M24">
        <v>135</v>
      </c>
      <c r="N24" t="str">
        <f>VLOOKUP(A24,'SU merge '!B:C,2,0)</f>
        <v>Su223</v>
      </c>
    </row>
    <row r="25" spans="1:14" x14ac:dyDescent="0.25">
      <c r="A25" t="s">
        <v>45</v>
      </c>
      <c r="B25">
        <v>176</v>
      </c>
      <c r="C25">
        <v>196</v>
      </c>
      <c r="D25">
        <v>-20</v>
      </c>
      <c r="E25" s="31">
        <v>197</v>
      </c>
      <c r="F25">
        <v>59</v>
      </c>
      <c r="G25" s="11">
        <v>0.3352</v>
      </c>
      <c r="H25">
        <v>117</v>
      </c>
      <c r="I25" s="11">
        <v>0.66479999999999995</v>
      </c>
      <c r="J25" s="11">
        <v>0.59399999999999997</v>
      </c>
      <c r="K25">
        <v>25</v>
      </c>
      <c r="L25">
        <v>85</v>
      </c>
      <c r="M25">
        <v>111</v>
      </c>
      <c r="N25" t="str">
        <f>VLOOKUP(A25,'SU merge '!B:C,2,0)</f>
        <v>Su224</v>
      </c>
    </row>
    <row r="26" spans="1:14" x14ac:dyDescent="0.25">
      <c r="A26" t="s">
        <v>69</v>
      </c>
      <c r="B26">
        <v>132</v>
      </c>
      <c r="C26">
        <v>124</v>
      </c>
      <c r="D26">
        <v>8</v>
      </c>
      <c r="E26" s="31">
        <v>129</v>
      </c>
      <c r="F26">
        <v>33</v>
      </c>
      <c r="G26" s="11">
        <v>0.25</v>
      </c>
      <c r="H26">
        <v>99</v>
      </c>
      <c r="I26" s="11">
        <v>0.75</v>
      </c>
      <c r="J26" s="11">
        <v>0.76700000000000002</v>
      </c>
      <c r="K26">
        <v>18</v>
      </c>
      <c r="L26">
        <v>38</v>
      </c>
      <c r="M26">
        <v>86</v>
      </c>
      <c r="N26" t="str">
        <f>VLOOKUP(A26,'SU merge '!B:C,2,0)</f>
        <v>Su225</v>
      </c>
    </row>
    <row r="27" spans="1:14" x14ac:dyDescent="0.25">
      <c r="A27" t="s">
        <v>63</v>
      </c>
      <c r="B27">
        <v>54</v>
      </c>
      <c r="C27">
        <v>67</v>
      </c>
      <c r="D27">
        <v>-13</v>
      </c>
      <c r="E27" s="31">
        <v>68</v>
      </c>
      <c r="F27">
        <v>10</v>
      </c>
      <c r="G27" s="11">
        <v>0.1852</v>
      </c>
      <c r="H27">
        <v>44</v>
      </c>
      <c r="I27" s="11">
        <v>0.81479999999999997</v>
      </c>
      <c r="J27" s="11">
        <v>0.64700000000000002</v>
      </c>
      <c r="K27">
        <v>6</v>
      </c>
      <c r="L27">
        <v>18</v>
      </c>
      <c r="M27">
        <v>49</v>
      </c>
      <c r="N27" t="str">
        <f>VLOOKUP(A27,'SU merge '!B:C,2,0)</f>
        <v>Su224</v>
      </c>
    </row>
    <row r="28" spans="1:14" x14ac:dyDescent="0.25">
      <c r="A28" t="s">
        <v>77</v>
      </c>
      <c r="B28">
        <v>78</v>
      </c>
      <c r="C28">
        <v>92</v>
      </c>
      <c r="D28">
        <v>-14</v>
      </c>
      <c r="E28" s="31">
        <v>93</v>
      </c>
      <c r="F28">
        <v>14</v>
      </c>
      <c r="G28" s="11">
        <v>0.17949999999999999</v>
      </c>
      <c r="H28">
        <v>64</v>
      </c>
      <c r="I28" s="11">
        <v>0.82050000000000001</v>
      </c>
      <c r="J28" s="11">
        <v>0.68799999999999994</v>
      </c>
      <c r="K28">
        <v>12</v>
      </c>
      <c r="L28">
        <v>38</v>
      </c>
      <c r="M28">
        <v>54</v>
      </c>
      <c r="N28" t="str">
        <f>VLOOKUP(A28,'SU merge '!B:C,2,0)</f>
        <v>Su229</v>
      </c>
    </row>
    <row r="29" spans="1:14" x14ac:dyDescent="0.25">
      <c r="A29" t="s">
        <v>80</v>
      </c>
      <c r="B29">
        <v>202</v>
      </c>
      <c r="C29">
        <v>200</v>
      </c>
      <c r="D29">
        <v>2</v>
      </c>
      <c r="E29" s="31">
        <v>200</v>
      </c>
      <c r="F29">
        <v>63</v>
      </c>
      <c r="G29" s="11">
        <v>0.31190000000000001</v>
      </c>
      <c r="H29">
        <v>139</v>
      </c>
      <c r="I29" s="11">
        <v>0.68810000000000004</v>
      </c>
      <c r="J29" s="11">
        <v>0.69499999999999995</v>
      </c>
      <c r="K29">
        <v>27</v>
      </c>
      <c r="L29">
        <v>58</v>
      </c>
      <c r="M29">
        <v>142</v>
      </c>
      <c r="N29" t="str">
        <f>VLOOKUP(A29,'SU merge '!B:C,2,0)</f>
        <v>Su230</v>
      </c>
    </row>
    <row r="30" spans="1:14" x14ac:dyDescent="0.25">
      <c r="A30" t="s">
        <v>123</v>
      </c>
      <c r="B30">
        <v>46</v>
      </c>
      <c r="C30">
        <v>45</v>
      </c>
      <c r="D30">
        <v>1</v>
      </c>
      <c r="E30" s="31">
        <v>45</v>
      </c>
      <c r="F30">
        <v>0</v>
      </c>
      <c r="G30" s="11">
        <v>0</v>
      </c>
      <c r="H30">
        <v>46</v>
      </c>
      <c r="I30" s="11">
        <v>1</v>
      </c>
      <c r="J30" s="11">
        <v>1.022</v>
      </c>
      <c r="K30">
        <v>1</v>
      </c>
      <c r="L30">
        <v>0</v>
      </c>
      <c r="M30">
        <v>45</v>
      </c>
      <c r="N30" t="str">
        <f>VLOOKUP(A30,'SU merge '!B:C,2,0)</f>
        <v>Su231</v>
      </c>
    </row>
    <row r="31" spans="1:14" x14ac:dyDescent="0.25">
      <c r="A31" t="s">
        <v>79</v>
      </c>
      <c r="B31">
        <v>9</v>
      </c>
      <c r="C31">
        <v>17</v>
      </c>
      <c r="D31">
        <v>-8</v>
      </c>
      <c r="E31" s="31">
        <v>17</v>
      </c>
      <c r="F31">
        <v>1</v>
      </c>
      <c r="G31" s="11">
        <v>0.1111</v>
      </c>
      <c r="H31">
        <v>8</v>
      </c>
      <c r="I31" s="11">
        <v>0.88890000000000002</v>
      </c>
      <c r="J31" s="11">
        <v>0.47099999999999997</v>
      </c>
      <c r="K31">
        <v>4</v>
      </c>
      <c r="L31">
        <v>5</v>
      </c>
      <c r="M31">
        <v>12</v>
      </c>
      <c r="N31" t="str">
        <f>VLOOKUP(A31,'SU merge '!B:C,2,0)</f>
        <v>Su224</v>
      </c>
    </row>
    <row r="32" spans="1:14" x14ac:dyDescent="0.25">
      <c r="A32" t="s">
        <v>44</v>
      </c>
      <c r="B32">
        <v>226</v>
      </c>
      <c r="C32">
        <v>144</v>
      </c>
      <c r="D32">
        <v>82</v>
      </c>
      <c r="E32" s="31">
        <v>151</v>
      </c>
      <c r="F32">
        <v>101</v>
      </c>
      <c r="G32" s="11">
        <v>0.44690000000000002</v>
      </c>
      <c r="H32">
        <v>125</v>
      </c>
      <c r="I32" s="11">
        <v>0.55310000000000004</v>
      </c>
      <c r="J32" s="11">
        <v>0.82799999999999996</v>
      </c>
      <c r="K32">
        <v>26</v>
      </c>
      <c r="L32">
        <v>52</v>
      </c>
      <c r="M32">
        <v>92</v>
      </c>
      <c r="N32" t="str">
        <f>VLOOKUP(A32,'SU merge '!B:C,2,0)</f>
        <v>Su238</v>
      </c>
    </row>
    <row r="33" spans="1:14" x14ac:dyDescent="0.25">
      <c r="A33" t="s">
        <v>88</v>
      </c>
      <c r="B33">
        <v>13</v>
      </c>
      <c r="C33">
        <v>9</v>
      </c>
      <c r="D33">
        <v>4</v>
      </c>
      <c r="E33" s="31">
        <v>9</v>
      </c>
      <c r="F33">
        <v>5</v>
      </c>
      <c r="G33" s="11">
        <v>0.3846</v>
      </c>
      <c r="H33">
        <v>8</v>
      </c>
      <c r="I33" s="11">
        <v>0.61539999999999995</v>
      </c>
      <c r="J33" s="11">
        <v>0.88900000000000001</v>
      </c>
      <c r="K33">
        <v>3</v>
      </c>
      <c r="L33">
        <v>2</v>
      </c>
      <c r="M33">
        <v>7</v>
      </c>
      <c r="N33" t="str">
        <f>VLOOKUP(A33,'SU merge '!B:C,2,0)</f>
        <v>Su217</v>
      </c>
    </row>
    <row r="34" spans="1:14" x14ac:dyDescent="0.25">
      <c r="A34" t="s">
        <v>95</v>
      </c>
      <c r="B34">
        <v>13</v>
      </c>
      <c r="C34">
        <v>10</v>
      </c>
      <c r="D34">
        <v>3</v>
      </c>
      <c r="E34" s="31">
        <v>10</v>
      </c>
      <c r="F34">
        <v>7</v>
      </c>
      <c r="G34" s="11">
        <v>0.53849999999999998</v>
      </c>
      <c r="H34">
        <v>6</v>
      </c>
      <c r="I34" s="11">
        <v>0.46150000000000002</v>
      </c>
      <c r="J34" s="11">
        <v>0.6</v>
      </c>
      <c r="K34">
        <v>14</v>
      </c>
      <c r="L34">
        <v>7</v>
      </c>
      <c r="M34">
        <v>3</v>
      </c>
      <c r="N34" t="str">
        <f>VLOOKUP(A34,'SU merge '!B:C,2,0)</f>
        <v>Su240</v>
      </c>
    </row>
    <row r="35" spans="1:14" x14ac:dyDescent="0.25">
      <c r="A35" t="s">
        <v>115</v>
      </c>
      <c r="B35">
        <v>8</v>
      </c>
      <c r="C35">
        <v>6</v>
      </c>
      <c r="D35">
        <v>2</v>
      </c>
      <c r="E35" s="31">
        <v>7</v>
      </c>
      <c r="F35">
        <v>0</v>
      </c>
      <c r="G35" s="11">
        <v>0</v>
      </c>
      <c r="H35">
        <v>8</v>
      </c>
      <c r="I35" s="11">
        <v>1</v>
      </c>
      <c r="J35" s="11">
        <v>1.143</v>
      </c>
      <c r="K35">
        <v>2</v>
      </c>
      <c r="L35">
        <v>1</v>
      </c>
      <c r="M35">
        <v>5</v>
      </c>
      <c r="N35" t="str">
        <f>VLOOKUP(A35,'SU merge '!B:C,2,0)</f>
        <v>Su533</v>
      </c>
    </row>
    <row r="36" spans="1:14" x14ac:dyDescent="0.25">
      <c r="A36" t="s">
        <v>94</v>
      </c>
      <c r="B36">
        <v>30</v>
      </c>
      <c r="C36">
        <v>35</v>
      </c>
      <c r="D36">
        <v>-5</v>
      </c>
      <c r="E36" s="31">
        <v>35</v>
      </c>
      <c r="F36">
        <v>2</v>
      </c>
      <c r="G36" s="11">
        <v>6.6699999999999995E-2</v>
      </c>
      <c r="H36">
        <v>28</v>
      </c>
      <c r="I36" s="11">
        <v>0.93330000000000002</v>
      </c>
      <c r="J36" s="11">
        <v>0.8</v>
      </c>
      <c r="K36">
        <v>7</v>
      </c>
      <c r="L36">
        <v>8</v>
      </c>
      <c r="M36">
        <v>27</v>
      </c>
      <c r="N36" t="str">
        <f>VLOOKUP(A36,'SU merge '!B:C,2,0)</f>
        <v>Su509</v>
      </c>
    </row>
    <row r="37" spans="1:14" x14ac:dyDescent="0.25">
      <c r="A37" t="s">
        <v>135</v>
      </c>
      <c r="B37">
        <v>1</v>
      </c>
      <c r="C37">
        <v>1</v>
      </c>
      <c r="D37">
        <v>0</v>
      </c>
      <c r="E37" s="31">
        <v>1</v>
      </c>
      <c r="F37">
        <v>0</v>
      </c>
      <c r="G37" s="11">
        <v>0</v>
      </c>
      <c r="H37">
        <v>1</v>
      </c>
      <c r="I37" s="11">
        <v>1</v>
      </c>
      <c r="J37" s="11">
        <v>1</v>
      </c>
      <c r="K37">
        <v>1</v>
      </c>
      <c r="L37">
        <v>0</v>
      </c>
      <c r="M37">
        <v>1</v>
      </c>
      <c r="N37" t="str">
        <f>VLOOKUP(A37,'SU merge '!B:C,2,0)</f>
        <v>Su516</v>
      </c>
    </row>
    <row r="38" spans="1:14" x14ac:dyDescent="0.25">
      <c r="A38" t="s">
        <v>130</v>
      </c>
      <c r="B38">
        <v>11</v>
      </c>
      <c r="C38">
        <v>11</v>
      </c>
      <c r="D38">
        <v>0</v>
      </c>
      <c r="E38" s="31">
        <v>11</v>
      </c>
      <c r="F38">
        <v>0</v>
      </c>
      <c r="G38" s="11">
        <v>0</v>
      </c>
      <c r="H38">
        <v>11</v>
      </c>
      <c r="I38" s="11">
        <v>1</v>
      </c>
      <c r="J38" s="11">
        <v>1</v>
      </c>
      <c r="K38">
        <v>1</v>
      </c>
      <c r="L38">
        <v>0</v>
      </c>
      <c r="M38">
        <v>11</v>
      </c>
      <c r="N38" t="str">
        <f>VLOOKUP(A38,'SU merge '!B:C,2,0)</f>
        <v>Su509</v>
      </c>
    </row>
    <row r="39" spans="1:14" x14ac:dyDescent="0.25">
      <c r="A39" t="s">
        <v>97</v>
      </c>
      <c r="B39">
        <v>5</v>
      </c>
      <c r="C39">
        <v>5</v>
      </c>
      <c r="D39">
        <v>0</v>
      </c>
      <c r="E39" s="31">
        <v>5</v>
      </c>
      <c r="F39">
        <v>2</v>
      </c>
      <c r="G39" s="11">
        <v>0.4</v>
      </c>
      <c r="H39">
        <v>3</v>
      </c>
      <c r="I39" s="11">
        <v>0.6</v>
      </c>
      <c r="J39" s="11">
        <v>0.6</v>
      </c>
      <c r="K39">
        <v>1</v>
      </c>
      <c r="L39">
        <v>0</v>
      </c>
      <c r="M39">
        <v>5</v>
      </c>
      <c r="N39" t="str">
        <f>VLOOKUP(A39,'SU merge '!B:C,2,0)</f>
        <v>Su513</v>
      </c>
    </row>
    <row r="40" spans="1:14" x14ac:dyDescent="0.25">
      <c r="A40" t="s">
        <v>41</v>
      </c>
      <c r="B40">
        <v>74</v>
      </c>
      <c r="C40">
        <v>82</v>
      </c>
      <c r="D40">
        <v>-8</v>
      </c>
      <c r="E40" s="31">
        <v>83</v>
      </c>
      <c r="F40">
        <v>10</v>
      </c>
      <c r="G40" s="11">
        <v>0.1351</v>
      </c>
      <c r="H40">
        <v>64</v>
      </c>
      <c r="I40" s="11">
        <v>0.8649</v>
      </c>
      <c r="J40" s="11">
        <v>0.77100000000000002</v>
      </c>
      <c r="K40">
        <v>11</v>
      </c>
      <c r="L40">
        <v>13</v>
      </c>
      <c r="M40">
        <v>69</v>
      </c>
      <c r="N40" t="str">
        <f>VLOOKUP(A40,'SU merge '!B:C,2,0)</f>
        <v>Su513</v>
      </c>
    </row>
    <row r="41" spans="1:14" x14ac:dyDescent="0.25">
      <c r="A41" t="s">
        <v>91</v>
      </c>
      <c r="B41">
        <v>7</v>
      </c>
      <c r="C41">
        <v>9</v>
      </c>
      <c r="D41">
        <v>-2</v>
      </c>
      <c r="E41" s="31">
        <v>9</v>
      </c>
      <c r="F41">
        <v>2</v>
      </c>
      <c r="G41" s="11">
        <v>0.28570000000000001</v>
      </c>
      <c r="H41">
        <v>5</v>
      </c>
      <c r="I41" s="11">
        <v>0.71430000000000005</v>
      </c>
      <c r="J41" s="11">
        <v>0.55600000000000005</v>
      </c>
      <c r="K41">
        <v>4</v>
      </c>
      <c r="L41">
        <v>1</v>
      </c>
      <c r="M41">
        <v>8</v>
      </c>
      <c r="N41" t="str">
        <f>VLOOKUP(A41,'SU merge '!B:C,2,0)</f>
        <v>Su530</v>
      </c>
    </row>
    <row r="42" spans="1:14" x14ac:dyDescent="0.25">
      <c r="A42" t="s">
        <v>104</v>
      </c>
      <c r="B42">
        <v>9</v>
      </c>
      <c r="C42">
        <v>11</v>
      </c>
      <c r="D42">
        <v>-2</v>
      </c>
      <c r="E42" s="31">
        <v>11</v>
      </c>
      <c r="F42">
        <v>0</v>
      </c>
      <c r="G42" s="11">
        <v>0</v>
      </c>
      <c r="H42">
        <v>9</v>
      </c>
      <c r="I42" s="11">
        <v>1</v>
      </c>
      <c r="J42" s="11">
        <v>0.81799999999999995</v>
      </c>
      <c r="K42">
        <v>4</v>
      </c>
      <c r="L42">
        <v>3</v>
      </c>
      <c r="M42">
        <v>8</v>
      </c>
      <c r="N42" t="str">
        <f>VLOOKUP(A42,'SU merge '!B:C,2,0)</f>
        <v>Su516</v>
      </c>
    </row>
    <row r="43" spans="1:14" x14ac:dyDescent="0.25">
      <c r="A43" t="s">
        <v>67</v>
      </c>
      <c r="B43">
        <v>7</v>
      </c>
      <c r="C43">
        <v>7</v>
      </c>
      <c r="D43">
        <v>0</v>
      </c>
      <c r="E43" s="31">
        <v>7</v>
      </c>
      <c r="F43">
        <v>0</v>
      </c>
      <c r="G43" s="11">
        <v>0</v>
      </c>
      <c r="H43">
        <v>7</v>
      </c>
      <c r="I43" s="11">
        <v>1</v>
      </c>
      <c r="J43" s="11">
        <v>1</v>
      </c>
      <c r="K43">
        <v>2</v>
      </c>
      <c r="L43">
        <v>2</v>
      </c>
      <c r="M43">
        <v>5</v>
      </c>
      <c r="N43" t="str">
        <f>VLOOKUP(A43,'SU merge '!B:C,2,0)</f>
        <v>Su513</v>
      </c>
    </row>
    <row r="44" spans="1:14" x14ac:dyDescent="0.25">
      <c r="A44" t="s">
        <v>86</v>
      </c>
      <c r="B44">
        <v>23</v>
      </c>
      <c r="C44">
        <v>24</v>
      </c>
      <c r="D44">
        <v>-1</v>
      </c>
      <c r="E44" s="31">
        <v>24</v>
      </c>
      <c r="F44">
        <v>0</v>
      </c>
      <c r="G44" s="11">
        <v>0</v>
      </c>
      <c r="H44">
        <v>23</v>
      </c>
      <c r="I44" s="11">
        <v>1</v>
      </c>
      <c r="J44" s="11">
        <v>0.95799999999999996</v>
      </c>
      <c r="K44">
        <v>4</v>
      </c>
      <c r="L44">
        <v>0</v>
      </c>
      <c r="M44">
        <v>24</v>
      </c>
      <c r="N44" t="str">
        <f>VLOOKUP(A44,'SU merge '!B:C,2,0)</f>
        <v>Su509</v>
      </c>
    </row>
    <row r="45" spans="1:14" x14ac:dyDescent="0.25">
      <c r="A45" t="s">
        <v>65</v>
      </c>
      <c r="B45">
        <v>57</v>
      </c>
      <c r="C45">
        <v>96</v>
      </c>
      <c r="D45">
        <v>-39</v>
      </c>
      <c r="E45" s="31">
        <v>97</v>
      </c>
      <c r="F45">
        <v>4</v>
      </c>
      <c r="G45" s="11">
        <v>7.0199999999999999E-2</v>
      </c>
      <c r="H45">
        <v>53</v>
      </c>
      <c r="I45" s="11">
        <v>0.92979999999999996</v>
      </c>
      <c r="J45" s="11">
        <v>0.54600000000000004</v>
      </c>
      <c r="K45">
        <v>11</v>
      </c>
      <c r="L45">
        <v>33</v>
      </c>
      <c r="M45">
        <v>63</v>
      </c>
      <c r="N45" t="str">
        <f>VLOOKUP(A45,'SU merge '!B:C,2,0)</f>
        <v>Su530</v>
      </c>
    </row>
    <row r="46" spans="1:14" x14ac:dyDescent="0.25">
      <c r="A46" t="s">
        <v>138</v>
      </c>
      <c r="B46">
        <v>1</v>
      </c>
      <c r="C46">
        <v>0</v>
      </c>
      <c r="D46">
        <v>1</v>
      </c>
      <c r="E46" s="31">
        <v>0</v>
      </c>
      <c r="F46">
        <v>1</v>
      </c>
      <c r="G46" s="11">
        <v>1</v>
      </c>
      <c r="H46">
        <v>0</v>
      </c>
      <c r="I46" s="11">
        <v>0</v>
      </c>
      <c r="J46" s="11">
        <v>0</v>
      </c>
      <c r="K46">
        <v>1</v>
      </c>
      <c r="L46">
        <v>0</v>
      </c>
      <c r="M46">
        <v>0</v>
      </c>
      <c r="N46" t="str">
        <f>VLOOKUP(A46,'SU merge '!B:C,2,0)</f>
        <v>Su531</v>
      </c>
    </row>
    <row r="47" spans="1:14" x14ac:dyDescent="0.25">
      <c r="A47" t="s">
        <v>107</v>
      </c>
      <c r="B47">
        <v>3</v>
      </c>
      <c r="C47">
        <v>3</v>
      </c>
      <c r="D47">
        <v>0</v>
      </c>
      <c r="E47" s="31">
        <v>3</v>
      </c>
      <c r="F47">
        <v>0</v>
      </c>
      <c r="G47" s="11">
        <v>0</v>
      </c>
      <c r="H47">
        <v>3</v>
      </c>
      <c r="I47" s="11">
        <v>1</v>
      </c>
      <c r="J47" s="11">
        <v>1</v>
      </c>
      <c r="K47">
        <v>2</v>
      </c>
      <c r="L47">
        <v>0</v>
      </c>
      <c r="M47">
        <v>3</v>
      </c>
      <c r="N47" t="str">
        <f>VLOOKUP(A47,'SU merge '!B:C,2,0)</f>
        <v>Su533</v>
      </c>
    </row>
    <row r="48" spans="1:14" x14ac:dyDescent="0.25">
      <c r="A48" t="s">
        <v>89</v>
      </c>
      <c r="B48">
        <v>25</v>
      </c>
      <c r="C48">
        <v>29</v>
      </c>
      <c r="D48">
        <v>-4</v>
      </c>
      <c r="E48" s="31">
        <v>30</v>
      </c>
      <c r="F48">
        <v>3</v>
      </c>
      <c r="G48" s="11">
        <v>0.12</v>
      </c>
      <c r="H48">
        <v>22</v>
      </c>
      <c r="I48" s="11">
        <v>0.88</v>
      </c>
      <c r="J48" s="11">
        <v>0.73299999999999998</v>
      </c>
      <c r="K48">
        <v>7</v>
      </c>
      <c r="L48">
        <v>7</v>
      </c>
      <c r="M48">
        <v>22</v>
      </c>
      <c r="N48" t="str">
        <f>VLOOKUP(A48,'SU merge '!B:C,2,0)</f>
        <v>Su533</v>
      </c>
    </row>
    <row r="49" spans="1:14" x14ac:dyDescent="0.25">
      <c r="A49" t="s">
        <v>75</v>
      </c>
      <c r="B49">
        <v>68</v>
      </c>
      <c r="C49">
        <v>93</v>
      </c>
      <c r="D49">
        <v>-25</v>
      </c>
      <c r="E49" s="31">
        <v>93</v>
      </c>
      <c r="F49">
        <v>4</v>
      </c>
      <c r="G49" s="11">
        <v>5.8799999999999998E-2</v>
      </c>
      <c r="H49">
        <v>64</v>
      </c>
      <c r="I49" s="11">
        <v>0.94120000000000004</v>
      </c>
      <c r="J49" s="11">
        <v>0.68799999999999994</v>
      </c>
      <c r="K49">
        <v>8</v>
      </c>
      <c r="L49">
        <v>22</v>
      </c>
      <c r="M49">
        <v>71</v>
      </c>
      <c r="N49" t="str">
        <f>VLOOKUP(A49,'SU merge '!B:C,2,0)</f>
        <v>Su530</v>
      </c>
    </row>
    <row r="50" spans="1:14" x14ac:dyDescent="0.25">
      <c r="A50" t="s">
        <v>128</v>
      </c>
      <c r="B50">
        <v>5</v>
      </c>
      <c r="C50">
        <v>5</v>
      </c>
      <c r="D50">
        <v>0</v>
      </c>
      <c r="E50" s="31">
        <v>5</v>
      </c>
      <c r="F50">
        <v>0</v>
      </c>
      <c r="G50" s="11">
        <v>0</v>
      </c>
      <c r="H50">
        <v>5</v>
      </c>
      <c r="I50" s="11">
        <v>1</v>
      </c>
      <c r="J50" s="11">
        <v>1</v>
      </c>
      <c r="K50">
        <v>1</v>
      </c>
      <c r="L50">
        <v>0</v>
      </c>
      <c r="M50">
        <v>5</v>
      </c>
      <c r="N50" t="str">
        <f>VLOOKUP(A50,'SU merge '!B:C,2,0)</f>
        <v>Su533</v>
      </c>
    </row>
    <row r="51" spans="1:14" x14ac:dyDescent="0.25">
      <c r="A51" t="s">
        <v>109</v>
      </c>
      <c r="B51">
        <v>11</v>
      </c>
      <c r="C51">
        <v>15</v>
      </c>
      <c r="D51">
        <v>-4</v>
      </c>
      <c r="E51" s="31">
        <v>15</v>
      </c>
      <c r="F51">
        <v>0</v>
      </c>
      <c r="G51" s="11">
        <v>0</v>
      </c>
      <c r="H51">
        <v>11</v>
      </c>
      <c r="I51" s="11">
        <v>1</v>
      </c>
      <c r="J51" s="11">
        <v>0.73299999999999998</v>
      </c>
      <c r="K51">
        <v>2</v>
      </c>
      <c r="L51">
        <v>0</v>
      </c>
      <c r="M51">
        <v>15</v>
      </c>
      <c r="N51" t="str">
        <f>VLOOKUP(A51,'SU merge '!B:C,2,0)</f>
        <v>Su530</v>
      </c>
    </row>
    <row r="52" spans="1:14" x14ac:dyDescent="0.25">
      <c r="A52" t="s">
        <v>129</v>
      </c>
      <c r="B52">
        <v>3</v>
      </c>
      <c r="C52">
        <v>3</v>
      </c>
      <c r="D52">
        <v>0</v>
      </c>
      <c r="E52" s="31">
        <v>3</v>
      </c>
      <c r="F52">
        <v>0</v>
      </c>
      <c r="G52" s="11">
        <v>0</v>
      </c>
      <c r="H52">
        <v>3</v>
      </c>
      <c r="I52" s="11">
        <v>1</v>
      </c>
      <c r="J52" s="11">
        <v>1</v>
      </c>
      <c r="K52">
        <v>1</v>
      </c>
      <c r="L52">
        <v>0</v>
      </c>
      <c r="M52">
        <v>3</v>
      </c>
      <c r="N52" t="str">
        <f>VLOOKUP(A52,'SU merge '!B:C,2,0)</f>
        <v>Su530</v>
      </c>
    </row>
    <row r="53" spans="1:14" x14ac:dyDescent="0.25">
      <c r="A53" t="s">
        <v>38</v>
      </c>
      <c r="B53">
        <v>2</v>
      </c>
      <c r="C53">
        <v>3</v>
      </c>
      <c r="D53">
        <v>-1</v>
      </c>
      <c r="E53" s="31">
        <v>3</v>
      </c>
      <c r="F53">
        <v>1</v>
      </c>
      <c r="G53" s="11">
        <v>0.5</v>
      </c>
      <c r="H53">
        <v>1</v>
      </c>
      <c r="I53" s="11">
        <v>0.5</v>
      </c>
      <c r="J53" s="11">
        <v>0.33300000000000002</v>
      </c>
      <c r="K53">
        <v>1</v>
      </c>
      <c r="L53">
        <v>2</v>
      </c>
      <c r="M53">
        <v>1</v>
      </c>
      <c r="N53" t="str">
        <f>VLOOKUP(A53,'SU merge '!B:C,2,0)</f>
        <v>Su509</v>
      </c>
    </row>
    <row r="54" spans="1:14" x14ac:dyDescent="0.25">
      <c r="A54" t="s">
        <v>99</v>
      </c>
      <c r="B54">
        <v>3</v>
      </c>
      <c r="C54">
        <v>4</v>
      </c>
      <c r="D54">
        <v>-1</v>
      </c>
      <c r="E54" s="31">
        <v>4</v>
      </c>
      <c r="F54">
        <v>0</v>
      </c>
      <c r="G54" s="11">
        <v>0</v>
      </c>
      <c r="H54">
        <v>3</v>
      </c>
      <c r="I54" s="11">
        <v>1</v>
      </c>
      <c r="J54" s="11">
        <v>0.75</v>
      </c>
      <c r="K54">
        <v>2</v>
      </c>
      <c r="L54">
        <v>0</v>
      </c>
      <c r="M54">
        <v>4</v>
      </c>
      <c r="N54" t="str">
        <f>VLOOKUP(A54,'SU merge '!B:C,2,0)</f>
        <v>Su531</v>
      </c>
    </row>
    <row r="55" spans="1:14" x14ac:dyDescent="0.25">
      <c r="A55" t="s">
        <v>83</v>
      </c>
      <c r="B55">
        <v>14</v>
      </c>
      <c r="C55">
        <v>15</v>
      </c>
      <c r="D55">
        <v>-1</v>
      </c>
      <c r="E55" s="31">
        <v>15</v>
      </c>
      <c r="F55">
        <v>0</v>
      </c>
      <c r="G55" s="11">
        <v>0</v>
      </c>
      <c r="H55">
        <v>14</v>
      </c>
      <c r="I55" s="11">
        <v>1</v>
      </c>
      <c r="J55" s="11">
        <v>0.93300000000000005</v>
      </c>
      <c r="K55">
        <v>2</v>
      </c>
      <c r="L55">
        <v>3</v>
      </c>
      <c r="M55">
        <v>12</v>
      </c>
      <c r="N55" t="str">
        <f>VLOOKUP(A55,'SU merge '!B:C,2,0)</f>
        <v>Su536</v>
      </c>
    </row>
    <row r="56" spans="1:14" x14ac:dyDescent="0.25">
      <c r="A56" t="s">
        <v>111</v>
      </c>
      <c r="B56">
        <v>5</v>
      </c>
      <c r="C56">
        <v>20</v>
      </c>
      <c r="D56">
        <v>-15</v>
      </c>
      <c r="E56" s="31">
        <v>20</v>
      </c>
      <c r="F56">
        <v>0</v>
      </c>
      <c r="G56" s="11">
        <v>0</v>
      </c>
      <c r="H56">
        <v>5</v>
      </c>
      <c r="I56" s="11">
        <v>1</v>
      </c>
      <c r="J56" s="11">
        <v>0.25</v>
      </c>
      <c r="K56">
        <v>3</v>
      </c>
      <c r="L56">
        <v>14</v>
      </c>
      <c r="M56">
        <v>6</v>
      </c>
      <c r="N56" t="str">
        <f>VLOOKUP(A56,'SU merge '!B:C,2,0)</f>
        <v>Su536</v>
      </c>
    </row>
    <row r="57" spans="1:14" x14ac:dyDescent="0.25">
      <c r="A57" t="s">
        <v>108</v>
      </c>
      <c r="B57">
        <v>4</v>
      </c>
      <c r="C57">
        <v>5</v>
      </c>
      <c r="D57">
        <v>-1</v>
      </c>
      <c r="E57" s="31">
        <v>5</v>
      </c>
      <c r="F57">
        <v>0</v>
      </c>
      <c r="G57" s="11">
        <v>0</v>
      </c>
      <c r="H57">
        <v>4</v>
      </c>
      <c r="I57" s="11">
        <v>1</v>
      </c>
      <c r="J57" s="11">
        <v>0.8</v>
      </c>
      <c r="K57">
        <v>3</v>
      </c>
      <c r="L57">
        <v>0</v>
      </c>
      <c r="M57">
        <v>5</v>
      </c>
      <c r="N57" t="str">
        <f>VLOOKUP(A57,'SU merge '!B:C,2,0)</f>
        <v>Su531</v>
      </c>
    </row>
    <row r="58" spans="1:14" x14ac:dyDescent="0.25">
      <c r="A58" t="s">
        <v>133</v>
      </c>
      <c r="B58">
        <v>1</v>
      </c>
      <c r="C58">
        <v>1</v>
      </c>
      <c r="D58">
        <v>0</v>
      </c>
      <c r="E58" s="31">
        <v>1</v>
      </c>
      <c r="F58">
        <v>0</v>
      </c>
      <c r="G58" s="11">
        <v>0</v>
      </c>
      <c r="H58">
        <v>1</v>
      </c>
      <c r="I58" s="11">
        <v>1</v>
      </c>
      <c r="J58" s="11">
        <v>1</v>
      </c>
      <c r="K58">
        <v>1</v>
      </c>
      <c r="L58">
        <v>0</v>
      </c>
      <c r="M58">
        <v>1</v>
      </c>
      <c r="N58" t="str">
        <f>VLOOKUP(A58,'SU merge '!B:C,2,0)</f>
        <v>Su531</v>
      </c>
    </row>
    <row r="59" spans="1:14" x14ac:dyDescent="0.25">
      <c r="A59" t="s">
        <v>103</v>
      </c>
      <c r="B59">
        <v>0</v>
      </c>
      <c r="C59">
        <v>2</v>
      </c>
      <c r="D59">
        <v>-2</v>
      </c>
      <c r="E59" s="31">
        <v>2</v>
      </c>
      <c r="F59">
        <v>0</v>
      </c>
      <c r="G59" s="11">
        <v>0</v>
      </c>
      <c r="H59">
        <v>0</v>
      </c>
      <c r="I59" s="11">
        <v>0</v>
      </c>
      <c r="J59" s="11">
        <v>0</v>
      </c>
      <c r="K59">
        <v>2</v>
      </c>
      <c r="L59">
        <v>0</v>
      </c>
      <c r="M59">
        <v>2</v>
      </c>
      <c r="N59" t="str">
        <f>VLOOKUP(A59,'SU merge '!B:C,2,0)</f>
        <v>Su594</v>
      </c>
    </row>
    <row r="60" spans="1:14" x14ac:dyDescent="0.25">
      <c r="A60" t="s">
        <v>71</v>
      </c>
      <c r="B60">
        <v>6</v>
      </c>
      <c r="C60">
        <v>4</v>
      </c>
      <c r="D60">
        <v>2</v>
      </c>
      <c r="E60" s="31">
        <v>4</v>
      </c>
      <c r="F60">
        <v>3</v>
      </c>
      <c r="G60" s="11">
        <v>0.5</v>
      </c>
      <c r="H60">
        <v>3</v>
      </c>
      <c r="I60" s="11">
        <v>0.5</v>
      </c>
      <c r="J60" s="11">
        <v>0.75</v>
      </c>
      <c r="K60">
        <v>2</v>
      </c>
      <c r="L60">
        <v>1</v>
      </c>
      <c r="M60">
        <v>3</v>
      </c>
      <c r="N60" t="str">
        <f>VLOOKUP(A60,'SU merge '!B:C,2,0)</f>
        <v>Su612</v>
      </c>
    </row>
    <row r="61" spans="1:14" x14ac:dyDescent="0.25">
      <c r="A61" t="s">
        <v>90</v>
      </c>
      <c r="B61">
        <v>24</v>
      </c>
      <c r="C61">
        <v>22</v>
      </c>
      <c r="D61">
        <v>2</v>
      </c>
      <c r="E61" s="31">
        <v>22</v>
      </c>
      <c r="F61">
        <v>10</v>
      </c>
      <c r="G61" s="11">
        <v>0.41670000000000001</v>
      </c>
      <c r="H61">
        <v>14</v>
      </c>
      <c r="I61" s="11">
        <v>0.58330000000000004</v>
      </c>
      <c r="J61" s="11">
        <v>0.63600000000000001</v>
      </c>
      <c r="K61">
        <v>3</v>
      </c>
      <c r="L61">
        <v>3</v>
      </c>
      <c r="M61">
        <v>19</v>
      </c>
      <c r="N61" t="str">
        <f>VLOOKUP(A61,'SU merge '!B:C,2,0)</f>
        <v>Su616</v>
      </c>
    </row>
    <row r="62" spans="1:14" x14ac:dyDescent="0.25">
      <c r="A62" t="s">
        <v>43</v>
      </c>
      <c r="B62">
        <v>23</v>
      </c>
      <c r="C62">
        <v>17</v>
      </c>
      <c r="D62">
        <v>6</v>
      </c>
      <c r="E62" s="31">
        <v>19</v>
      </c>
      <c r="F62">
        <v>6</v>
      </c>
      <c r="G62" s="11">
        <v>0.26090000000000002</v>
      </c>
      <c r="H62">
        <v>17</v>
      </c>
      <c r="I62" s="11">
        <v>0.73909999999999998</v>
      </c>
      <c r="J62" s="11">
        <v>0.89500000000000002</v>
      </c>
      <c r="K62">
        <v>5</v>
      </c>
      <c r="L62">
        <v>6</v>
      </c>
      <c r="M62">
        <v>11</v>
      </c>
      <c r="N62" t="str">
        <f>VLOOKUP(A62,'SU merge '!B:C,2,0)</f>
        <v>Su617</v>
      </c>
    </row>
    <row r="63" spans="1:14" x14ac:dyDescent="0.25">
      <c r="A63" t="s">
        <v>134</v>
      </c>
      <c r="B63">
        <v>5</v>
      </c>
      <c r="C63">
        <v>5</v>
      </c>
      <c r="D63">
        <v>0</v>
      </c>
      <c r="E63">
        <v>5</v>
      </c>
      <c r="F63">
        <v>0</v>
      </c>
      <c r="G63" s="11">
        <v>0</v>
      </c>
      <c r="H63">
        <v>5</v>
      </c>
      <c r="I63" s="11">
        <v>1</v>
      </c>
      <c r="J63" s="11">
        <v>1</v>
      </c>
      <c r="K63">
        <v>1</v>
      </c>
      <c r="L63">
        <v>0</v>
      </c>
      <c r="M63">
        <v>5</v>
      </c>
      <c r="N63" t="str">
        <f>VLOOKUP(A63,'SU merge '!B:C,2,0)</f>
        <v>Su617</v>
      </c>
    </row>
    <row r="64" spans="1:14" x14ac:dyDescent="0.25">
      <c r="A64" t="s">
        <v>132</v>
      </c>
      <c r="B64">
        <v>2</v>
      </c>
      <c r="C64">
        <v>2</v>
      </c>
      <c r="D64">
        <v>0</v>
      </c>
      <c r="E64">
        <v>2</v>
      </c>
      <c r="F64">
        <v>0</v>
      </c>
      <c r="G64" s="11">
        <v>0</v>
      </c>
      <c r="H64">
        <v>2</v>
      </c>
      <c r="I64" s="11">
        <v>1</v>
      </c>
      <c r="J64" s="11">
        <v>1</v>
      </c>
      <c r="K64">
        <v>1</v>
      </c>
      <c r="L64">
        <v>0</v>
      </c>
      <c r="M64">
        <v>2</v>
      </c>
      <c r="N64" t="str">
        <f>VLOOKUP(A64,'SU merge '!B:C,2,0)</f>
        <v>Su612</v>
      </c>
    </row>
    <row r="65" spans="1:14" x14ac:dyDescent="0.25">
      <c r="A65" t="s">
        <v>113</v>
      </c>
      <c r="B65">
        <v>2</v>
      </c>
      <c r="C65">
        <v>3</v>
      </c>
      <c r="D65">
        <v>-1</v>
      </c>
      <c r="E65">
        <v>3</v>
      </c>
      <c r="F65">
        <v>1</v>
      </c>
      <c r="G65" s="11">
        <v>0.5</v>
      </c>
      <c r="H65">
        <v>1</v>
      </c>
      <c r="I65" s="11">
        <v>0.5</v>
      </c>
      <c r="J65" s="11">
        <v>0.33300000000000002</v>
      </c>
      <c r="K65">
        <v>2</v>
      </c>
      <c r="L65">
        <v>0</v>
      </c>
      <c r="M65">
        <v>3</v>
      </c>
      <c r="N65" t="str">
        <f>VLOOKUP(A65,'SU merge '!B:C,2,0)</f>
        <v>Su628</v>
      </c>
    </row>
    <row r="66" spans="1:14" x14ac:dyDescent="0.25">
      <c r="A66" t="s">
        <v>78</v>
      </c>
      <c r="B66">
        <v>7</v>
      </c>
      <c r="C66">
        <v>11</v>
      </c>
      <c r="D66">
        <v>-4</v>
      </c>
      <c r="E66">
        <v>11</v>
      </c>
      <c r="F66">
        <v>2</v>
      </c>
      <c r="G66" s="11">
        <v>0.28570000000000001</v>
      </c>
      <c r="H66">
        <v>5</v>
      </c>
      <c r="I66" s="11">
        <v>0.71430000000000005</v>
      </c>
      <c r="J66" s="11">
        <v>0.45500000000000002</v>
      </c>
      <c r="K66">
        <v>2</v>
      </c>
      <c r="L66">
        <v>5</v>
      </c>
      <c r="M66">
        <v>6</v>
      </c>
      <c r="N66" t="str">
        <f>VLOOKUP(A66,'SU merge '!B:C,2,0)</f>
        <v>Su616</v>
      </c>
    </row>
    <row r="67" spans="1:14" x14ac:dyDescent="0.25">
      <c r="A67" t="s">
        <v>51</v>
      </c>
      <c r="B67">
        <v>25</v>
      </c>
      <c r="C67">
        <v>30</v>
      </c>
      <c r="D67">
        <v>-5</v>
      </c>
      <c r="E67">
        <v>30</v>
      </c>
      <c r="F67">
        <v>5</v>
      </c>
      <c r="G67" s="11">
        <v>0.2</v>
      </c>
      <c r="H67">
        <v>20</v>
      </c>
      <c r="I67" s="11">
        <v>0.8</v>
      </c>
      <c r="J67" s="11">
        <v>0.66700000000000004</v>
      </c>
      <c r="K67">
        <v>3</v>
      </c>
      <c r="L67">
        <v>7</v>
      </c>
      <c r="M67">
        <v>23</v>
      </c>
      <c r="N67" t="str">
        <f>VLOOKUP(A67,'SU merge '!B:C,2,0)</f>
        <v>Su612</v>
      </c>
    </row>
    <row r="68" spans="1:14" x14ac:dyDescent="0.25">
      <c r="A68" t="s">
        <v>136</v>
      </c>
      <c r="B68">
        <v>1</v>
      </c>
      <c r="C68">
        <v>3</v>
      </c>
      <c r="D68">
        <v>-2</v>
      </c>
      <c r="E68">
        <v>3</v>
      </c>
      <c r="F68">
        <v>0</v>
      </c>
      <c r="G68" s="11">
        <v>0</v>
      </c>
      <c r="H68">
        <v>1</v>
      </c>
      <c r="I68" s="11">
        <v>1</v>
      </c>
      <c r="J68" s="11">
        <v>0.33300000000000002</v>
      </c>
      <c r="K68">
        <v>1</v>
      </c>
      <c r="L68">
        <v>0</v>
      </c>
      <c r="M68">
        <v>3</v>
      </c>
      <c r="N68" t="str">
        <f>VLOOKUP(A68,'SU merge '!B:C,2,0)</f>
        <v>Su617</v>
      </c>
    </row>
    <row r="69" spans="1:14" x14ac:dyDescent="0.25">
      <c r="A69" t="s">
        <v>47</v>
      </c>
      <c r="B69">
        <v>117</v>
      </c>
      <c r="C69">
        <v>113</v>
      </c>
      <c r="D69">
        <v>4</v>
      </c>
      <c r="E69">
        <v>114</v>
      </c>
      <c r="F69">
        <v>37</v>
      </c>
      <c r="G69" s="11">
        <v>0.31619999999999998</v>
      </c>
      <c r="H69">
        <v>80</v>
      </c>
      <c r="I69" s="11">
        <v>0.68379999999999996</v>
      </c>
      <c r="J69" s="11">
        <v>0.70199999999999996</v>
      </c>
      <c r="K69">
        <v>10</v>
      </c>
      <c r="L69">
        <v>30</v>
      </c>
      <c r="M69">
        <v>83</v>
      </c>
      <c r="N69" t="str">
        <f>VLOOKUP(A69,'SU merge '!B:C,2,0)</f>
        <v>Su616</v>
      </c>
    </row>
    <row r="70" spans="1:14" x14ac:dyDescent="0.25">
      <c r="A70" t="s">
        <v>55</v>
      </c>
      <c r="B70">
        <v>48</v>
      </c>
      <c r="C70">
        <v>66</v>
      </c>
      <c r="D70">
        <v>-18</v>
      </c>
      <c r="E70">
        <v>67</v>
      </c>
      <c r="F70">
        <v>6</v>
      </c>
      <c r="G70" s="11">
        <v>0.125</v>
      </c>
      <c r="H70">
        <v>42</v>
      </c>
      <c r="I70" s="11">
        <v>0.875</v>
      </c>
      <c r="J70" s="11">
        <v>0.627</v>
      </c>
      <c r="K70">
        <v>7</v>
      </c>
      <c r="L70">
        <v>31</v>
      </c>
      <c r="M70">
        <v>35</v>
      </c>
      <c r="N70" t="str">
        <f>VLOOKUP(A70,'SU merge '!B:C,2,0)</f>
        <v>Su617</v>
      </c>
    </row>
    <row r="71" spans="1:14" x14ac:dyDescent="0.25">
      <c r="A71" t="s">
        <v>72</v>
      </c>
      <c r="B71">
        <v>10</v>
      </c>
      <c r="C71">
        <v>9</v>
      </c>
      <c r="D71">
        <v>1</v>
      </c>
      <c r="E71">
        <v>9</v>
      </c>
      <c r="F71">
        <v>2</v>
      </c>
      <c r="G71" s="11">
        <v>0.2</v>
      </c>
      <c r="H71">
        <v>8</v>
      </c>
      <c r="I71" s="11">
        <v>0.8</v>
      </c>
      <c r="J71" s="11">
        <v>0.88900000000000001</v>
      </c>
      <c r="K71">
        <v>2</v>
      </c>
      <c r="L71">
        <v>6</v>
      </c>
      <c r="M71">
        <v>3</v>
      </c>
      <c r="N71" t="str">
        <f>VLOOKUP(A71,'SU merge '!B:C,2,0)</f>
        <v>Su616</v>
      </c>
    </row>
    <row r="72" spans="1:14" x14ac:dyDescent="0.25">
      <c r="A72" t="s">
        <v>85</v>
      </c>
      <c r="B72">
        <v>4</v>
      </c>
      <c r="C72">
        <v>7</v>
      </c>
      <c r="D72">
        <v>-3</v>
      </c>
      <c r="E72">
        <v>7</v>
      </c>
      <c r="F72">
        <v>1</v>
      </c>
      <c r="G72" s="11">
        <v>0.25</v>
      </c>
      <c r="H72">
        <v>3</v>
      </c>
      <c r="I72" s="11">
        <v>0.75</v>
      </c>
      <c r="J72" s="11">
        <v>0.42899999999999999</v>
      </c>
      <c r="K72">
        <v>2</v>
      </c>
      <c r="L72">
        <v>0</v>
      </c>
      <c r="M72">
        <v>7</v>
      </c>
      <c r="N72" t="str">
        <f>VLOOKUP(A72,'SU merge '!B:C,2,0)</f>
        <v>Su612</v>
      </c>
    </row>
    <row r="73" spans="1:14" x14ac:dyDescent="0.25">
      <c r="A73" t="s">
        <v>49</v>
      </c>
      <c r="B73">
        <v>135</v>
      </c>
      <c r="C73">
        <v>156</v>
      </c>
      <c r="D73">
        <v>-21</v>
      </c>
      <c r="E73">
        <v>157</v>
      </c>
      <c r="F73">
        <v>21</v>
      </c>
      <c r="G73" s="11">
        <v>0.15559999999999999</v>
      </c>
      <c r="H73">
        <v>114</v>
      </c>
      <c r="I73" s="11">
        <v>0.84440000000000004</v>
      </c>
      <c r="J73" s="11">
        <v>0.72599999999999998</v>
      </c>
      <c r="K73">
        <v>13</v>
      </c>
      <c r="L73">
        <v>28</v>
      </c>
      <c r="M73">
        <v>128</v>
      </c>
      <c r="N73" t="str">
        <f>VLOOKUP(A73,'SU merge '!B:C,2,0)</f>
        <v>Su628</v>
      </c>
    </row>
    <row r="74" spans="1:14" x14ac:dyDescent="0.25">
      <c r="A74" t="s">
        <v>40</v>
      </c>
      <c r="B74">
        <v>32</v>
      </c>
      <c r="C74">
        <v>18</v>
      </c>
      <c r="D74">
        <v>14</v>
      </c>
      <c r="E74">
        <v>19</v>
      </c>
      <c r="F74">
        <v>20</v>
      </c>
      <c r="G74" s="11">
        <v>0.625</v>
      </c>
      <c r="H74">
        <v>12</v>
      </c>
      <c r="I74" s="11">
        <v>0.375</v>
      </c>
      <c r="J74" s="11">
        <v>0.63200000000000001</v>
      </c>
      <c r="K74">
        <v>4</v>
      </c>
      <c r="L74">
        <v>2</v>
      </c>
      <c r="M74">
        <v>16</v>
      </c>
      <c r="N74" t="str">
        <f>VLOOKUP(A74,'SU merge '!B:C,2,0)</f>
        <v>Su628</v>
      </c>
    </row>
    <row r="75" spans="1:14" x14ac:dyDescent="0.25">
      <c r="A75" t="s">
        <v>131</v>
      </c>
      <c r="B75">
        <v>1</v>
      </c>
      <c r="C75">
        <v>1</v>
      </c>
      <c r="D75">
        <v>0</v>
      </c>
      <c r="E75">
        <v>1</v>
      </c>
      <c r="F75">
        <v>0</v>
      </c>
      <c r="G75" s="11">
        <v>0</v>
      </c>
      <c r="H75">
        <v>1</v>
      </c>
      <c r="I75" s="11">
        <v>1</v>
      </c>
      <c r="J75" s="11">
        <v>1</v>
      </c>
      <c r="K75">
        <v>1</v>
      </c>
      <c r="L75">
        <v>0</v>
      </c>
      <c r="M75">
        <v>1</v>
      </c>
      <c r="N75" t="str">
        <f>VLOOKUP(A75,'SU merge '!B:C,2,0)</f>
        <v>Su617</v>
      </c>
    </row>
    <row r="76" spans="1:14" x14ac:dyDescent="0.25">
      <c r="A76" t="s">
        <v>50</v>
      </c>
      <c r="B76">
        <v>181</v>
      </c>
      <c r="C76">
        <v>179</v>
      </c>
      <c r="D76">
        <v>2</v>
      </c>
      <c r="E76">
        <v>181</v>
      </c>
      <c r="F76">
        <v>43</v>
      </c>
      <c r="G76" s="11">
        <v>0.23760000000000001</v>
      </c>
      <c r="H76">
        <v>138</v>
      </c>
      <c r="I76" s="11">
        <v>0.76239999999999997</v>
      </c>
      <c r="J76" s="11">
        <v>0.76200000000000001</v>
      </c>
      <c r="K76">
        <v>13</v>
      </c>
      <c r="L76">
        <v>52</v>
      </c>
      <c r="M76">
        <v>127</v>
      </c>
      <c r="N76" t="str">
        <f>VLOOKUP(A76,'SU merge '!B:C,2,0)</f>
        <v>Su702</v>
      </c>
    </row>
    <row r="77" spans="1:14" x14ac:dyDescent="0.25">
      <c r="A77" t="s">
        <v>35</v>
      </c>
      <c r="B77">
        <v>2</v>
      </c>
      <c r="C77">
        <v>0</v>
      </c>
      <c r="D77">
        <v>2</v>
      </c>
      <c r="E77">
        <v>0</v>
      </c>
      <c r="F77">
        <v>2</v>
      </c>
      <c r="G77" s="11">
        <v>1</v>
      </c>
      <c r="H77">
        <v>0</v>
      </c>
      <c r="I77" s="11">
        <v>0</v>
      </c>
      <c r="J77" s="11">
        <v>0</v>
      </c>
      <c r="K77">
        <v>1</v>
      </c>
      <c r="L77">
        <v>0</v>
      </c>
      <c r="M77">
        <v>0</v>
      </c>
      <c r="N77" t="str">
        <f>VLOOKUP(A77,'SU merge '!B:C,2,0)</f>
        <v>Su715</v>
      </c>
    </row>
    <row r="78" spans="1:14" x14ac:dyDescent="0.25">
      <c r="A78" t="s">
        <v>101</v>
      </c>
      <c r="B78">
        <v>5</v>
      </c>
      <c r="C78">
        <v>7</v>
      </c>
      <c r="D78">
        <v>-2</v>
      </c>
      <c r="E78">
        <v>7</v>
      </c>
      <c r="F78">
        <v>1</v>
      </c>
      <c r="G78" s="11">
        <v>0.2</v>
      </c>
      <c r="H78">
        <v>4</v>
      </c>
      <c r="I78" s="11">
        <v>0.8</v>
      </c>
      <c r="J78" s="11">
        <v>0.57099999999999995</v>
      </c>
      <c r="K78">
        <v>3</v>
      </c>
      <c r="L78">
        <v>1</v>
      </c>
      <c r="M78">
        <v>6</v>
      </c>
      <c r="N78" t="str">
        <f>VLOOKUP(A78,'SU merge '!B:C,2,0)</f>
        <v>Su722</v>
      </c>
    </row>
    <row r="79" spans="1:14" x14ac:dyDescent="0.25">
      <c r="A79" t="s">
        <v>124</v>
      </c>
      <c r="B79">
        <v>5</v>
      </c>
      <c r="C79">
        <v>5</v>
      </c>
      <c r="D79">
        <v>0</v>
      </c>
      <c r="E79">
        <v>5</v>
      </c>
      <c r="F79">
        <v>0</v>
      </c>
      <c r="G79" s="11">
        <v>0</v>
      </c>
      <c r="H79">
        <v>5</v>
      </c>
      <c r="I79" s="11">
        <v>1</v>
      </c>
      <c r="J79" s="11">
        <v>1</v>
      </c>
      <c r="K79">
        <v>1</v>
      </c>
      <c r="L79">
        <v>0</v>
      </c>
      <c r="M79">
        <v>5</v>
      </c>
      <c r="N79" t="str">
        <f>VLOOKUP(A79,'SU merge '!B:C,2,0)</f>
        <v>Su715</v>
      </c>
    </row>
    <row r="80" spans="1:14" x14ac:dyDescent="0.25">
      <c r="A80" t="s">
        <v>92</v>
      </c>
      <c r="B80">
        <v>12</v>
      </c>
      <c r="C80">
        <v>16</v>
      </c>
      <c r="D80">
        <v>-4</v>
      </c>
      <c r="E80">
        <v>17</v>
      </c>
      <c r="F80">
        <v>1</v>
      </c>
      <c r="G80" s="11">
        <v>8.3299999999999999E-2</v>
      </c>
      <c r="H80">
        <v>11</v>
      </c>
      <c r="I80" s="11">
        <v>0.91669999999999996</v>
      </c>
      <c r="J80" s="11">
        <v>0.64700000000000002</v>
      </c>
      <c r="K80">
        <v>5</v>
      </c>
      <c r="L80">
        <v>1</v>
      </c>
      <c r="M80">
        <v>15</v>
      </c>
      <c r="N80" t="str">
        <f>VLOOKUP(A80,'SU merge '!B:C,2,0)</f>
        <v>Su702</v>
      </c>
    </row>
    <row r="81" spans="1:14" x14ac:dyDescent="0.25">
      <c r="A81" t="s">
        <v>126</v>
      </c>
      <c r="B81">
        <v>1</v>
      </c>
      <c r="C81">
        <v>0</v>
      </c>
      <c r="D81">
        <v>1</v>
      </c>
      <c r="E81">
        <v>0</v>
      </c>
      <c r="F81">
        <v>1</v>
      </c>
      <c r="G81" s="11">
        <v>1</v>
      </c>
      <c r="H81">
        <v>0</v>
      </c>
      <c r="I81" s="11">
        <v>0</v>
      </c>
      <c r="J81" s="11">
        <v>0</v>
      </c>
      <c r="K81">
        <v>1</v>
      </c>
      <c r="L81">
        <v>0</v>
      </c>
      <c r="M81">
        <v>0</v>
      </c>
      <c r="N81" t="str">
        <f>VLOOKUP(A81,'SU merge '!B:C,2,0)</f>
        <v>Su722</v>
      </c>
    </row>
    <row r="82" spans="1:14" x14ac:dyDescent="0.25">
      <c r="A82" t="s">
        <v>59</v>
      </c>
      <c r="B82">
        <v>4</v>
      </c>
      <c r="C82">
        <v>5</v>
      </c>
      <c r="D82">
        <v>-1</v>
      </c>
      <c r="E82">
        <v>5</v>
      </c>
      <c r="F82">
        <v>0</v>
      </c>
      <c r="G82" s="11">
        <v>0</v>
      </c>
      <c r="H82">
        <v>4</v>
      </c>
      <c r="I82" s="11">
        <v>1</v>
      </c>
      <c r="J82" s="11">
        <v>0.8</v>
      </c>
      <c r="K82">
        <v>2</v>
      </c>
      <c r="L82">
        <v>0</v>
      </c>
      <c r="M82">
        <v>5</v>
      </c>
      <c r="N82" t="str">
        <f>VLOOKUP(A82,'SU merge '!B:C,2,0)</f>
        <v>Su722</v>
      </c>
    </row>
    <row r="83" spans="1:14" x14ac:dyDescent="0.25">
      <c r="A83" t="s">
        <v>42</v>
      </c>
      <c r="B83">
        <v>10</v>
      </c>
      <c r="C83">
        <v>6</v>
      </c>
      <c r="D83">
        <v>4</v>
      </c>
      <c r="E83">
        <v>6</v>
      </c>
      <c r="F83">
        <v>4</v>
      </c>
      <c r="G83" s="11">
        <v>0.4</v>
      </c>
      <c r="H83">
        <v>6</v>
      </c>
      <c r="I83" s="11">
        <v>0.6</v>
      </c>
      <c r="J83" s="11">
        <v>1</v>
      </c>
      <c r="K83">
        <v>3</v>
      </c>
      <c r="L83">
        <v>2</v>
      </c>
      <c r="M83">
        <v>4</v>
      </c>
      <c r="N83" t="str">
        <f>VLOOKUP(A83,'SU merge '!B:C,2,0)</f>
        <v>Su722</v>
      </c>
    </row>
    <row r="84" spans="1:14" x14ac:dyDescent="0.25">
      <c r="A84" t="s">
        <v>36</v>
      </c>
      <c r="B84">
        <v>8</v>
      </c>
      <c r="C84">
        <v>7</v>
      </c>
      <c r="D84">
        <v>1</v>
      </c>
      <c r="E84">
        <v>7</v>
      </c>
      <c r="F84">
        <v>1</v>
      </c>
      <c r="G84" s="11">
        <v>0.125</v>
      </c>
      <c r="H84">
        <v>7</v>
      </c>
      <c r="I84" s="11">
        <v>0.875</v>
      </c>
      <c r="J84" s="11">
        <v>1</v>
      </c>
      <c r="K84">
        <v>2</v>
      </c>
      <c r="L84">
        <v>1</v>
      </c>
      <c r="M84">
        <v>6</v>
      </c>
      <c r="N84" t="str">
        <f>VLOOKUP(A84,'SU merge '!B:C,2,0)</f>
        <v>Su702</v>
      </c>
    </row>
    <row r="85" spans="1:14" x14ac:dyDescent="0.25">
      <c r="A85" t="s">
        <v>39</v>
      </c>
      <c r="B85">
        <v>71</v>
      </c>
      <c r="C85">
        <v>73</v>
      </c>
      <c r="D85">
        <v>-2</v>
      </c>
      <c r="E85">
        <v>74</v>
      </c>
      <c r="F85">
        <v>13</v>
      </c>
      <c r="G85" s="11">
        <v>0.18310000000000001</v>
      </c>
      <c r="H85">
        <v>58</v>
      </c>
      <c r="I85" s="11">
        <v>0.81689999999999996</v>
      </c>
      <c r="J85" s="11">
        <v>0.78400000000000003</v>
      </c>
      <c r="K85">
        <v>8</v>
      </c>
      <c r="L85">
        <v>21</v>
      </c>
      <c r="M85">
        <v>52</v>
      </c>
      <c r="N85" t="str">
        <f>VLOOKUP(A85,'SU merge '!B:C,2,0)</f>
        <v>Su812</v>
      </c>
    </row>
    <row r="86" spans="1:14" x14ac:dyDescent="0.25">
      <c r="A86" t="s">
        <v>37</v>
      </c>
      <c r="B86">
        <v>15</v>
      </c>
      <c r="C86">
        <v>11</v>
      </c>
      <c r="D86">
        <v>4</v>
      </c>
      <c r="E86">
        <v>11</v>
      </c>
      <c r="F86">
        <v>5</v>
      </c>
      <c r="G86" s="11">
        <v>0.33329999999999999</v>
      </c>
      <c r="H86">
        <v>10</v>
      </c>
      <c r="I86" s="11">
        <v>0.66669999999999996</v>
      </c>
      <c r="J86" s="11">
        <v>0.90900000000000003</v>
      </c>
      <c r="K86">
        <v>2</v>
      </c>
      <c r="L86">
        <v>1</v>
      </c>
      <c r="M86">
        <v>10</v>
      </c>
      <c r="N86" t="str">
        <f>VLOOKUP(A86,'SU merge '!B:C,2,0)</f>
        <v>Su812</v>
      </c>
    </row>
    <row r="87" spans="1:14" x14ac:dyDescent="0.25">
      <c r="A87" t="s">
        <v>48</v>
      </c>
      <c r="B87">
        <v>14</v>
      </c>
      <c r="C87">
        <v>8</v>
      </c>
      <c r="D87">
        <v>6</v>
      </c>
      <c r="E87">
        <v>8</v>
      </c>
      <c r="F87">
        <v>7</v>
      </c>
      <c r="G87" s="11">
        <v>0.5</v>
      </c>
      <c r="H87">
        <v>7</v>
      </c>
      <c r="I87" s="11">
        <v>0.5</v>
      </c>
      <c r="J87" s="11">
        <v>0.875</v>
      </c>
      <c r="K87">
        <v>3</v>
      </c>
      <c r="L87">
        <v>4</v>
      </c>
      <c r="M87">
        <v>4</v>
      </c>
      <c r="N87" t="str">
        <f>VLOOKUP(A87,'SU merge '!B:C,2,0)</f>
        <v>Su812</v>
      </c>
    </row>
    <row r="88" spans="1:14" x14ac:dyDescent="0.25">
      <c r="A88" t="s">
        <v>52</v>
      </c>
      <c r="B88">
        <v>29</v>
      </c>
      <c r="C88">
        <v>20</v>
      </c>
      <c r="D88">
        <v>9</v>
      </c>
      <c r="E88">
        <v>22</v>
      </c>
      <c r="F88">
        <v>11</v>
      </c>
      <c r="G88" s="11">
        <v>0.37930000000000003</v>
      </c>
      <c r="H88">
        <v>18</v>
      </c>
      <c r="I88" s="11">
        <v>0.62070000000000003</v>
      </c>
      <c r="J88" s="11">
        <v>0.81799999999999995</v>
      </c>
      <c r="K88">
        <v>3</v>
      </c>
      <c r="L88">
        <v>5</v>
      </c>
      <c r="M88">
        <v>15</v>
      </c>
      <c r="N88" t="str">
        <f>VLOOKUP(A88,'SU merge '!B:C,2,0)</f>
        <v>Su812</v>
      </c>
    </row>
    <row r="89" spans="1:14" x14ac:dyDescent="0.25">
      <c r="A89" t="s">
        <v>110</v>
      </c>
      <c r="B89">
        <v>4</v>
      </c>
      <c r="C89">
        <v>1</v>
      </c>
      <c r="D89">
        <v>3</v>
      </c>
      <c r="E89">
        <v>1</v>
      </c>
      <c r="F89">
        <v>3</v>
      </c>
      <c r="G89" s="11">
        <v>0.75</v>
      </c>
      <c r="H89">
        <v>1</v>
      </c>
      <c r="I89" s="11">
        <v>0.25</v>
      </c>
      <c r="J89" s="11">
        <v>1</v>
      </c>
      <c r="K89">
        <v>1</v>
      </c>
      <c r="L89">
        <v>0</v>
      </c>
      <c r="M89">
        <v>1</v>
      </c>
      <c r="N89" t="str">
        <f>VLOOKUP(A89,'SU merge '!B:C,2,0)</f>
        <v>Su812</v>
      </c>
    </row>
    <row r="90" spans="1:14" x14ac:dyDescent="0.25">
      <c r="A90" t="s">
        <v>112</v>
      </c>
      <c r="B90">
        <v>5</v>
      </c>
      <c r="C90">
        <v>5</v>
      </c>
      <c r="D90">
        <v>0</v>
      </c>
      <c r="E90">
        <v>5</v>
      </c>
      <c r="F90">
        <v>0</v>
      </c>
      <c r="G90" s="11">
        <v>0</v>
      </c>
      <c r="H90">
        <v>5</v>
      </c>
      <c r="I90" s="11">
        <v>1</v>
      </c>
      <c r="J90" s="11">
        <v>1</v>
      </c>
      <c r="K90">
        <v>1</v>
      </c>
      <c r="L90">
        <v>0</v>
      </c>
      <c r="M90">
        <v>5</v>
      </c>
      <c r="N90" t="str">
        <f>VLOOKUP(A90,'SU merge '!B:C,2,0)</f>
        <v>Su812</v>
      </c>
    </row>
    <row r="91" spans="1:14" x14ac:dyDescent="0.25">
      <c r="A91" t="s">
        <v>137</v>
      </c>
      <c r="B91">
        <v>2</v>
      </c>
      <c r="C91">
        <v>2</v>
      </c>
      <c r="D91">
        <v>0</v>
      </c>
      <c r="E91">
        <v>2</v>
      </c>
      <c r="F91">
        <v>0</v>
      </c>
      <c r="G91" s="11">
        <v>0</v>
      </c>
      <c r="H91">
        <v>2</v>
      </c>
      <c r="I91" s="11">
        <v>1</v>
      </c>
      <c r="J91" s="11">
        <v>1</v>
      </c>
      <c r="K91">
        <v>2</v>
      </c>
      <c r="L91">
        <v>0</v>
      </c>
      <c r="M91">
        <v>2</v>
      </c>
      <c r="N91" t="str">
        <f>VLOOKUP(A91,'SU merge '!B:C,2,0)</f>
        <v>Su831</v>
      </c>
    </row>
    <row r="92" spans="1:14" x14ac:dyDescent="0.25">
      <c r="A92" t="s">
        <v>93</v>
      </c>
      <c r="B92">
        <v>7</v>
      </c>
      <c r="C92">
        <v>1</v>
      </c>
      <c r="D92">
        <v>6</v>
      </c>
      <c r="E92">
        <v>1</v>
      </c>
      <c r="F92">
        <v>6</v>
      </c>
      <c r="G92" s="11">
        <v>0.85709999999999997</v>
      </c>
      <c r="H92">
        <v>1</v>
      </c>
      <c r="I92" s="11">
        <v>0.1429</v>
      </c>
      <c r="J92" s="11">
        <v>1</v>
      </c>
      <c r="K92">
        <v>2</v>
      </c>
      <c r="L92">
        <v>0</v>
      </c>
      <c r="M92">
        <v>1</v>
      </c>
      <c r="N92" t="str">
        <f>VLOOKUP(A92,'SU merge '!B:C,2,0)</f>
        <v>Su831</v>
      </c>
    </row>
    <row r="93" spans="1:14" x14ac:dyDescent="0.25">
      <c r="A93" t="s">
        <v>76</v>
      </c>
      <c r="B93">
        <v>53</v>
      </c>
      <c r="C93">
        <v>70</v>
      </c>
      <c r="D93">
        <v>-17</v>
      </c>
      <c r="E93">
        <v>70</v>
      </c>
      <c r="F93">
        <v>5</v>
      </c>
      <c r="G93" s="11">
        <v>9.4299999999999995E-2</v>
      </c>
      <c r="H93">
        <v>48</v>
      </c>
      <c r="I93" s="11">
        <v>0.90569999999999995</v>
      </c>
      <c r="J93" s="11">
        <v>0.68600000000000005</v>
      </c>
      <c r="K93">
        <v>12</v>
      </c>
      <c r="L93">
        <v>11</v>
      </c>
      <c r="M93">
        <v>59</v>
      </c>
      <c r="N93" t="str">
        <f>VLOOKUP(A93,'SU merge '!B:C,2,0)</f>
        <v>Su834</v>
      </c>
    </row>
    <row r="94" spans="1:14" x14ac:dyDescent="0.25">
      <c r="A94" t="s">
        <v>70</v>
      </c>
      <c r="B94">
        <v>15</v>
      </c>
      <c r="C94">
        <v>5</v>
      </c>
      <c r="D94">
        <v>10</v>
      </c>
      <c r="E94">
        <v>5</v>
      </c>
      <c r="F94">
        <v>9</v>
      </c>
      <c r="G94" s="11">
        <v>0.6</v>
      </c>
      <c r="H94">
        <v>6</v>
      </c>
      <c r="I94" s="11">
        <v>0.4</v>
      </c>
      <c r="J94" s="11">
        <v>1.2</v>
      </c>
      <c r="K94">
        <v>4</v>
      </c>
      <c r="L94">
        <v>2</v>
      </c>
      <c r="M94">
        <v>3</v>
      </c>
      <c r="N94" t="str">
        <f>VLOOKUP(A94,'SU merge '!B:C,2,0)</f>
        <v>Su834</v>
      </c>
    </row>
    <row r="95" spans="1:14" x14ac:dyDescent="0.25">
      <c r="A95" t="s">
        <v>73</v>
      </c>
      <c r="B95">
        <v>20</v>
      </c>
      <c r="C95">
        <v>25</v>
      </c>
      <c r="D95">
        <v>-5</v>
      </c>
      <c r="E95">
        <v>27</v>
      </c>
      <c r="F95">
        <v>2</v>
      </c>
      <c r="G95" s="11">
        <v>0.1</v>
      </c>
      <c r="H95">
        <v>18</v>
      </c>
      <c r="I95" s="11">
        <v>0.9</v>
      </c>
      <c r="J95" s="11">
        <v>0.66700000000000004</v>
      </c>
      <c r="K95">
        <v>5</v>
      </c>
      <c r="L95">
        <v>2</v>
      </c>
      <c r="M95">
        <v>23</v>
      </c>
      <c r="N95" t="str">
        <f>VLOOKUP(A95,'SU merge '!B:C,2,0)</f>
        <v>Su834</v>
      </c>
    </row>
    <row r="96" spans="1:14" x14ac:dyDescent="0.25">
      <c r="A96" t="s">
        <v>66</v>
      </c>
      <c r="B96">
        <v>17</v>
      </c>
      <c r="C96">
        <v>14</v>
      </c>
      <c r="D96">
        <v>3</v>
      </c>
      <c r="E96">
        <v>14</v>
      </c>
      <c r="F96">
        <v>6</v>
      </c>
      <c r="G96" s="11">
        <v>0.35289999999999999</v>
      </c>
      <c r="H96">
        <v>11</v>
      </c>
      <c r="I96" s="11">
        <v>0.64710000000000001</v>
      </c>
      <c r="J96" s="11">
        <v>0.78600000000000003</v>
      </c>
      <c r="K96">
        <v>4</v>
      </c>
      <c r="L96">
        <v>2</v>
      </c>
      <c r="M96">
        <v>12</v>
      </c>
      <c r="N96" t="str">
        <f>VLOOKUP(A96,'SU merge '!B:C,2,0)</f>
        <v>Su812</v>
      </c>
    </row>
    <row r="97" spans="1:14" x14ac:dyDescent="0.25">
      <c r="A97" t="s">
        <v>96</v>
      </c>
      <c r="B97">
        <v>7</v>
      </c>
      <c r="C97">
        <v>8</v>
      </c>
      <c r="D97">
        <v>-1</v>
      </c>
      <c r="E97">
        <v>8</v>
      </c>
      <c r="F97">
        <v>0</v>
      </c>
      <c r="G97" s="11">
        <v>0</v>
      </c>
      <c r="H97">
        <v>7</v>
      </c>
      <c r="I97" s="11">
        <v>1</v>
      </c>
      <c r="J97" s="11">
        <v>0.875</v>
      </c>
      <c r="K97">
        <v>2</v>
      </c>
      <c r="L97">
        <v>7</v>
      </c>
      <c r="M97">
        <v>1</v>
      </c>
      <c r="N97" t="str">
        <f>VLOOKUP(A97,'SU merge '!B:C,2,0)</f>
        <v>Su812</v>
      </c>
    </row>
    <row r="98" spans="1:14" x14ac:dyDescent="0.25">
      <c r="A98" t="s">
        <v>61</v>
      </c>
      <c r="B98">
        <v>44</v>
      </c>
      <c r="C98">
        <v>43</v>
      </c>
      <c r="D98">
        <v>1</v>
      </c>
      <c r="E98">
        <v>44</v>
      </c>
      <c r="F98">
        <v>9</v>
      </c>
      <c r="G98" s="11">
        <v>0.20449999999999999</v>
      </c>
      <c r="H98">
        <v>35</v>
      </c>
      <c r="I98" s="11">
        <v>0.79549999999999998</v>
      </c>
      <c r="J98" s="11">
        <v>0.79500000000000004</v>
      </c>
      <c r="K98">
        <v>6</v>
      </c>
      <c r="L98">
        <v>20</v>
      </c>
      <c r="M98">
        <v>23</v>
      </c>
      <c r="N98" t="str">
        <f>VLOOKUP(A98,'SU merge '!B:C,2,0)</f>
        <v>Su238</v>
      </c>
    </row>
    <row r="99" spans="1:14" x14ac:dyDescent="0.25">
      <c r="A99" t="s">
        <v>105</v>
      </c>
      <c r="B99">
        <v>68</v>
      </c>
      <c r="C99">
        <v>66</v>
      </c>
      <c r="D99">
        <v>2</v>
      </c>
      <c r="E99">
        <v>66</v>
      </c>
      <c r="F99">
        <v>14</v>
      </c>
      <c r="G99" s="11">
        <v>0.2059</v>
      </c>
      <c r="H99">
        <v>54</v>
      </c>
      <c r="I99" s="11">
        <v>0.79410000000000003</v>
      </c>
      <c r="J99" s="11">
        <v>0.81799999999999995</v>
      </c>
      <c r="K99">
        <v>4</v>
      </c>
      <c r="L99">
        <v>13</v>
      </c>
      <c r="M99">
        <v>53</v>
      </c>
      <c r="N99" t="str">
        <f>VLOOKUP(A99,'SU merge '!B:C,2,0)</f>
        <v>Su999</v>
      </c>
    </row>
  </sheetData>
  <pageMargins left="0.2" right="0.2" top="0.5" bottom="0.25" header="0.3" footer="0.3"/>
  <pageSetup orientation="landscape" r:id="rId1"/>
  <headerFooter>
    <oddHeader>&amp;C&amp;A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F5673-56E7-47B3-9BB1-AF3F84D3DD68}">
  <dimension ref="A1:Q3378"/>
  <sheetViews>
    <sheetView workbookViewId="0">
      <selection activeCell="H14" sqref="H14"/>
    </sheetView>
  </sheetViews>
  <sheetFormatPr defaultRowHeight="15" x14ac:dyDescent="0.25"/>
  <cols>
    <col min="1" max="1" width="28.42578125" customWidth="1"/>
    <col min="2" max="2" width="48.5703125" bestFit="1" customWidth="1"/>
  </cols>
  <sheetData>
    <row r="1" spans="1:3" x14ac:dyDescent="0.25">
      <c r="A1" t="s">
        <v>2057</v>
      </c>
      <c r="B1" t="s">
        <v>173</v>
      </c>
      <c r="C1" t="s">
        <v>139</v>
      </c>
    </row>
    <row r="2" spans="1:3" x14ac:dyDescent="0.25">
      <c r="A2" t="s">
        <v>155</v>
      </c>
      <c r="B2" t="s">
        <v>2163</v>
      </c>
      <c r="C2">
        <v>356</v>
      </c>
    </row>
    <row r="3" spans="1:3" x14ac:dyDescent="0.25">
      <c r="A3" t="s">
        <v>1755</v>
      </c>
      <c r="B3" t="s">
        <v>2081</v>
      </c>
      <c r="C3">
        <v>282</v>
      </c>
    </row>
    <row r="4" spans="1:3" x14ac:dyDescent="0.25">
      <c r="A4" t="s">
        <v>1094</v>
      </c>
      <c r="B4" t="s">
        <v>1095</v>
      </c>
      <c r="C4">
        <v>274</v>
      </c>
    </row>
    <row r="5" spans="1:3" x14ac:dyDescent="0.25">
      <c r="A5" t="s">
        <v>2169</v>
      </c>
      <c r="B5" t="s">
        <v>2170</v>
      </c>
      <c r="C5">
        <v>230</v>
      </c>
    </row>
    <row r="6" spans="1:3" x14ac:dyDescent="0.25">
      <c r="A6" t="s">
        <v>914</v>
      </c>
      <c r="B6" t="s">
        <v>915</v>
      </c>
      <c r="C6">
        <v>215</v>
      </c>
    </row>
    <row r="7" spans="1:3" x14ac:dyDescent="0.25">
      <c r="A7" t="s">
        <v>1447</v>
      </c>
      <c r="B7" t="s">
        <v>1446</v>
      </c>
      <c r="C7">
        <v>202</v>
      </c>
    </row>
    <row r="8" spans="1:3" x14ac:dyDescent="0.25">
      <c r="A8" t="s">
        <v>2155</v>
      </c>
      <c r="B8" t="s">
        <v>2156</v>
      </c>
      <c r="C8">
        <v>202</v>
      </c>
    </row>
    <row r="9" spans="1:3" x14ac:dyDescent="0.25">
      <c r="A9" t="s">
        <v>1007</v>
      </c>
      <c r="B9" t="s">
        <v>1008</v>
      </c>
      <c r="C9">
        <v>186</v>
      </c>
    </row>
    <row r="10" spans="1:3" x14ac:dyDescent="0.25">
      <c r="A10" t="s">
        <v>893</v>
      </c>
      <c r="B10" t="s">
        <v>894</v>
      </c>
      <c r="C10">
        <v>163</v>
      </c>
    </row>
    <row r="11" spans="1:3" x14ac:dyDescent="0.25">
      <c r="A11" t="s">
        <v>1219</v>
      </c>
      <c r="B11" t="s">
        <v>1220</v>
      </c>
      <c r="C11">
        <v>157</v>
      </c>
    </row>
    <row r="12" spans="1:3" x14ac:dyDescent="0.25">
      <c r="A12" t="s">
        <v>2179</v>
      </c>
      <c r="B12" t="s">
        <v>2180</v>
      </c>
      <c r="C12">
        <v>153</v>
      </c>
    </row>
    <row r="13" spans="1:3" x14ac:dyDescent="0.25">
      <c r="A13" t="s">
        <v>2142</v>
      </c>
      <c r="B13" t="s">
        <v>2143</v>
      </c>
      <c r="C13">
        <v>148</v>
      </c>
    </row>
    <row r="14" spans="1:3" x14ac:dyDescent="0.25">
      <c r="A14" t="s">
        <v>2106</v>
      </c>
      <c r="B14" t="s">
        <v>2107</v>
      </c>
      <c r="C14">
        <v>148</v>
      </c>
    </row>
    <row r="15" spans="1:3" x14ac:dyDescent="0.25">
      <c r="A15" t="s">
        <v>2144</v>
      </c>
      <c r="B15" t="s">
        <v>2145</v>
      </c>
      <c r="C15">
        <v>142</v>
      </c>
    </row>
    <row r="16" spans="1:3" x14ac:dyDescent="0.25">
      <c r="A16" t="s">
        <v>2146</v>
      </c>
      <c r="B16" t="s">
        <v>2147</v>
      </c>
      <c r="C16">
        <v>125</v>
      </c>
    </row>
    <row r="17" spans="1:3" x14ac:dyDescent="0.25">
      <c r="A17" t="s">
        <v>752</v>
      </c>
      <c r="B17" t="s">
        <v>753</v>
      </c>
      <c r="C17">
        <v>107</v>
      </c>
    </row>
    <row r="18" spans="1:3" x14ac:dyDescent="0.25">
      <c r="A18" t="s">
        <v>1092</v>
      </c>
      <c r="B18" t="s">
        <v>1093</v>
      </c>
      <c r="C18">
        <v>96</v>
      </c>
    </row>
    <row r="19" spans="1:3" x14ac:dyDescent="0.25">
      <c r="A19" t="s">
        <v>1245</v>
      </c>
      <c r="B19" t="s">
        <v>1246</v>
      </c>
      <c r="C19">
        <v>96</v>
      </c>
    </row>
    <row r="20" spans="1:3" x14ac:dyDescent="0.25">
      <c r="A20" t="s">
        <v>2148</v>
      </c>
      <c r="B20" t="s">
        <v>2149</v>
      </c>
      <c r="C20">
        <v>92</v>
      </c>
    </row>
    <row r="21" spans="1:3" x14ac:dyDescent="0.25">
      <c r="A21" t="s">
        <v>2116</v>
      </c>
      <c r="B21" t="s">
        <v>2117</v>
      </c>
      <c r="C21">
        <v>90</v>
      </c>
    </row>
    <row r="22" spans="1:3" x14ac:dyDescent="0.25">
      <c r="A22" t="s">
        <v>2562</v>
      </c>
      <c r="B22" t="s">
        <v>2563</v>
      </c>
      <c r="C22">
        <v>73</v>
      </c>
    </row>
    <row r="23" spans="1:3" x14ac:dyDescent="0.25">
      <c r="A23" t="s">
        <v>1154</v>
      </c>
      <c r="B23" t="s">
        <v>1155</v>
      </c>
      <c r="C23">
        <v>64</v>
      </c>
    </row>
    <row r="24" spans="1:3" x14ac:dyDescent="0.25">
      <c r="A24" t="s">
        <v>1507</v>
      </c>
      <c r="B24" t="s">
        <v>1508</v>
      </c>
      <c r="C24">
        <v>64</v>
      </c>
    </row>
    <row r="25" spans="1:3" x14ac:dyDescent="0.25">
      <c r="A25" t="s">
        <v>286</v>
      </c>
      <c r="B25" t="s">
        <v>287</v>
      </c>
      <c r="C25">
        <v>63</v>
      </c>
    </row>
    <row r="26" spans="1:3" x14ac:dyDescent="0.25">
      <c r="A26" t="s">
        <v>2150</v>
      </c>
      <c r="B26" t="s">
        <v>2151</v>
      </c>
      <c r="C26">
        <v>58</v>
      </c>
    </row>
    <row r="27" spans="1:3" x14ac:dyDescent="0.25">
      <c r="A27" t="s">
        <v>2152</v>
      </c>
      <c r="B27" t="s">
        <v>2153</v>
      </c>
      <c r="C27">
        <v>58</v>
      </c>
    </row>
    <row r="28" spans="1:3" x14ac:dyDescent="0.25">
      <c r="A28" t="s">
        <v>1367</v>
      </c>
      <c r="B28" t="s">
        <v>2154</v>
      </c>
      <c r="C28">
        <v>50</v>
      </c>
    </row>
    <row r="29" spans="1:3" x14ac:dyDescent="0.25">
      <c r="A29" t="s">
        <v>369</v>
      </c>
      <c r="B29" t="s">
        <v>370</v>
      </c>
      <c r="C29">
        <v>50</v>
      </c>
    </row>
    <row r="30" spans="1:3" x14ac:dyDescent="0.25">
      <c r="A30" t="s">
        <v>1486</v>
      </c>
      <c r="B30" t="s">
        <v>1487</v>
      </c>
      <c r="C30">
        <v>48</v>
      </c>
    </row>
    <row r="31" spans="1:3" x14ac:dyDescent="0.25">
      <c r="A31" t="s">
        <v>1130</v>
      </c>
      <c r="B31" t="s">
        <v>1131</v>
      </c>
      <c r="C31">
        <v>48</v>
      </c>
    </row>
    <row r="32" spans="1:3" x14ac:dyDescent="0.25">
      <c r="A32" t="s">
        <v>1296</v>
      </c>
      <c r="B32" t="s">
        <v>1297</v>
      </c>
      <c r="C32">
        <v>45</v>
      </c>
    </row>
    <row r="33" spans="1:3" x14ac:dyDescent="0.25">
      <c r="A33" t="s">
        <v>697</v>
      </c>
      <c r="B33" t="s">
        <v>698</v>
      </c>
      <c r="C33">
        <v>45</v>
      </c>
    </row>
    <row r="34" spans="1:3" x14ac:dyDescent="0.25">
      <c r="A34" t="s">
        <v>604</v>
      </c>
      <c r="B34" t="s">
        <v>605</v>
      </c>
      <c r="C34">
        <v>45</v>
      </c>
    </row>
    <row r="35" spans="1:3" x14ac:dyDescent="0.25">
      <c r="A35" t="s">
        <v>406</v>
      </c>
      <c r="B35" t="s">
        <v>407</v>
      </c>
      <c r="C35">
        <v>44</v>
      </c>
    </row>
    <row r="36" spans="1:3" x14ac:dyDescent="0.25">
      <c r="A36" t="s">
        <v>1417</v>
      </c>
      <c r="B36" t="s">
        <v>1418</v>
      </c>
      <c r="C36">
        <v>43</v>
      </c>
    </row>
    <row r="37" spans="1:3" x14ac:dyDescent="0.25">
      <c r="A37" t="s">
        <v>2157</v>
      </c>
      <c r="B37" t="s">
        <v>2158</v>
      </c>
      <c r="C37">
        <v>43</v>
      </c>
    </row>
    <row r="38" spans="1:3" x14ac:dyDescent="0.25">
      <c r="A38" t="s">
        <v>1328</v>
      </c>
      <c r="B38" t="s">
        <v>1327</v>
      </c>
      <c r="C38">
        <v>41</v>
      </c>
    </row>
    <row r="39" spans="1:3" x14ac:dyDescent="0.25">
      <c r="A39" t="s">
        <v>304</v>
      </c>
      <c r="B39" t="s">
        <v>305</v>
      </c>
      <c r="C39">
        <v>40</v>
      </c>
    </row>
    <row r="40" spans="1:3" x14ac:dyDescent="0.25">
      <c r="A40" t="s">
        <v>1597</v>
      </c>
      <c r="B40" t="s">
        <v>1598</v>
      </c>
      <c r="C40">
        <v>40</v>
      </c>
    </row>
    <row r="41" spans="1:3" x14ac:dyDescent="0.25">
      <c r="A41" t="s">
        <v>2159</v>
      </c>
      <c r="B41" t="s">
        <v>2160</v>
      </c>
      <c r="C41">
        <v>39</v>
      </c>
    </row>
    <row r="42" spans="1:3" x14ac:dyDescent="0.25">
      <c r="A42" t="s">
        <v>1070</v>
      </c>
      <c r="B42" t="s">
        <v>1071</v>
      </c>
      <c r="C42">
        <v>37</v>
      </c>
    </row>
    <row r="43" spans="1:3" x14ac:dyDescent="0.25">
      <c r="A43" t="s">
        <v>1132</v>
      </c>
      <c r="B43" t="s">
        <v>1133</v>
      </c>
      <c r="C43">
        <v>37</v>
      </c>
    </row>
    <row r="44" spans="1:3" x14ac:dyDescent="0.25">
      <c r="A44" t="s">
        <v>432</v>
      </c>
      <c r="B44" t="s">
        <v>433</v>
      </c>
      <c r="C44">
        <v>37</v>
      </c>
    </row>
    <row r="45" spans="1:3" x14ac:dyDescent="0.25">
      <c r="A45" t="s">
        <v>1376</v>
      </c>
      <c r="B45" t="s">
        <v>1377</v>
      </c>
      <c r="C45">
        <v>36</v>
      </c>
    </row>
    <row r="46" spans="1:3" x14ac:dyDescent="0.25">
      <c r="A46" t="s">
        <v>602</v>
      </c>
      <c r="B46" t="s">
        <v>603</v>
      </c>
      <c r="C46">
        <v>35</v>
      </c>
    </row>
    <row r="47" spans="1:3" x14ac:dyDescent="0.25">
      <c r="A47" t="s">
        <v>1496</v>
      </c>
      <c r="B47" t="s">
        <v>2781</v>
      </c>
      <c r="C47">
        <v>35</v>
      </c>
    </row>
    <row r="48" spans="1:3" x14ac:dyDescent="0.25">
      <c r="A48" t="s">
        <v>2161</v>
      </c>
      <c r="B48" t="s">
        <v>2162</v>
      </c>
      <c r="C48">
        <v>34</v>
      </c>
    </row>
    <row r="49" spans="1:3" x14ac:dyDescent="0.25">
      <c r="A49" t="s">
        <v>157</v>
      </c>
      <c r="B49" t="s">
        <v>198</v>
      </c>
      <c r="C49">
        <v>34</v>
      </c>
    </row>
    <row r="50" spans="1:3" x14ac:dyDescent="0.25">
      <c r="A50" t="s">
        <v>958</v>
      </c>
      <c r="B50" t="s">
        <v>959</v>
      </c>
      <c r="C50">
        <v>34</v>
      </c>
    </row>
    <row r="51" spans="1:3" x14ac:dyDescent="0.25">
      <c r="A51" t="s">
        <v>350</v>
      </c>
      <c r="B51" t="s">
        <v>351</v>
      </c>
      <c r="C51">
        <v>33</v>
      </c>
    </row>
    <row r="52" spans="1:3" x14ac:dyDescent="0.25">
      <c r="A52" t="s">
        <v>1707</v>
      </c>
      <c r="B52" t="s">
        <v>1708</v>
      </c>
      <c r="C52">
        <v>33</v>
      </c>
    </row>
    <row r="53" spans="1:3" x14ac:dyDescent="0.25">
      <c r="A53" t="s">
        <v>1247</v>
      </c>
      <c r="B53" t="s">
        <v>2168</v>
      </c>
      <c r="C53">
        <v>32</v>
      </c>
    </row>
    <row r="54" spans="1:3" x14ac:dyDescent="0.25">
      <c r="A54" t="s">
        <v>2164</v>
      </c>
      <c r="B54" t="s">
        <v>2165</v>
      </c>
      <c r="C54">
        <v>31</v>
      </c>
    </row>
    <row r="55" spans="1:3" x14ac:dyDescent="0.25">
      <c r="A55" t="s">
        <v>2175</v>
      </c>
      <c r="B55" t="s">
        <v>2176</v>
      </c>
      <c r="C55">
        <v>30</v>
      </c>
    </row>
    <row r="56" spans="1:3" x14ac:dyDescent="0.25">
      <c r="A56" t="s">
        <v>1721</v>
      </c>
      <c r="B56" t="s">
        <v>1720</v>
      </c>
      <c r="C56">
        <v>30</v>
      </c>
    </row>
    <row r="57" spans="1:3" x14ac:dyDescent="0.25">
      <c r="A57" t="s">
        <v>2166</v>
      </c>
      <c r="B57" t="s">
        <v>2167</v>
      </c>
      <c r="C57">
        <v>30</v>
      </c>
    </row>
    <row r="58" spans="1:3" x14ac:dyDescent="0.25">
      <c r="A58" t="s">
        <v>1681</v>
      </c>
      <c r="B58" t="s">
        <v>1682</v>
      </c>
      <c r="C58">
        <v>30</v>
      </c>
    </row>
    <row r="59" spans="1:3" x14ac:dyDescent="0.25">
      <c r="A59" t="s">
        <v>343</v>
      </c>
      <c r="B59" t="s">
        <v>344</v>
      </c>
      <c r="C59">
        <v>29</v>
      </c>
    </row>
    <row r="60" spans="1:3" x14ac:dyDescent="0.25">
      <c r="A60" t="s">
        <v>795</v>
      </c>
      <c r="B60" t="s">
        <v>796</v>
      </c>
      <c r="C60">
        <v>28</v>
      </c>
    </row>
    <row r="61" spans="1:3" x14ac:dyDescent="0.25">
      <c r="A61" t="s">
        <v>374</v>
      </c>
      <c r="B61" t="s">
        <v>375</v>
      </c>
      <c r="C61">
        <v>28</v>
      </c>
    </row>
    <row r="62" spans="1:3" x14ac:dyDescent="0.25">
      <c r="A62" t="s">
        <v>764</v>
      </c>
      <c r="B62" t="s">
        <v>765</v>
      </c>
      <c r="C62">
        <v>28</v>
      </c>
    </row>
    <row r="63" spans="1:3" x14ac:dyDescent="0.25">
      <c r="A63" t="s">
        <v>975</v>
      </c>
      <c r="B63" t="s">
        <v>974</v>
      </c>
      <c r="C63">
        <v>28</v>
      </c>
    </row>
    <row r="64" spans="1:3" x14ac:dyDescent="0.25">
      <c r="A64" t="s">
        <v>1235</v>
      </c>
      <c r="B64" t="s">
        <v>1236</v>
      </c>
      <c r="C64">
        <v>28</v>
      </c>
    </row>
    <row r="65" spans="1:3" x14ac:dyDescent="0.25">
      <c r="A65" t="s">
        <v>1109</v>
      </c>
      <c r="B65" t="s">
        <v>1110</v>
      </c>
      <c r="C65">
        <v>28</v>
      </c>
    </row>
    <row r="66" spans="1:3" x14ac:dyDescent="0.25">
      <c r="A66" t="s">
        <v>1195</v>
      </c>
      <c r="B66" t="s">
        <v>1196</v>
      </c>
      <c r="C66">
        <v>28</v>
      </c>
    </row>
    <row r="67" spans="1:3" x14ac:dyDescent="0.25">
      <c r="A67" t="s">
        <v>1469</v>
      </c>
      <c r="B67" t="s">
        <v>1470</v>
      </c>
      <c r="C67">
        <v>27</v>
      </c>
    </row>
    <row r="68" spans="1:3" x14ac:dyDescent="0.25">
      <c r="A68" t="s">
        <v>1250</v>
      </c>
      <c r="B68" t="s">
        <v>1251</v>
      </c>
      <c r="C68">
        <v>27</v>
      </c>
    </row>
    <row r="69" spans="1:3" x14ac:dyDescent="0.25">
      <c r="A69" t="s">
        <v>223</v>
      </c>
      <c r="B69" t="s">
        <v>224</v>
      </c>
      <c r="C69">
        <v>26</v>
      </c>
    </row>
    <row r="70" spans="1:3" x14ac:dyDescent="0.25">
      <c r="A70" t="s">
        <v>300</v>
      </c>
      <c r="B70" t="s">
        <v>301</v>
      </c>
      <c r="C70">
        <v>26</v>
      </c>
    </row>
    <row r="71" spans="1:3" x14ac:dyDescent="0.25">
      <c r="A71" t="s">
        <v>922</v>
      </c>
      <c r="B71" t="s">
        <v>923</v>
      </c>
      <c r="C71">
        <v>26</v>
      </c>
    </row>
    <row r="72" spans="1:3" x14ac:dyDescent="0.25">
      <c r="A72" t="s">
        <v>2095</v>
      </c>
      <c r="B72" t="s">
        <v>2096</v>
      </c>
      <c r="C72">
        <v>26</v>
      </c>
    </row>
    <row r="73" spans="1:3" x14ac:dyDescent="0.25">
      <c r="A73" t="s">
        <v>1301</v>
      </c>
      <c r="B73" t="s">
        <v>554</v>
      </c>
      <c r="C73">
        <v>26</v>
      </c>
    </row>
    <row r="74" spans="1:3" x14ac:dyDescent="0.25">
      <c r="A74" t="s">
        <v>1368</v>
      </c>
      <c r="B74" t="s">
        <v>1369</v>
      </c>
      <c r="C74">
        <v>25</v>
      </c>
    </row>
    <row r="75" spans="1:3" x14ac:dyDescent="0.25">
      <c r="A75" t="s">
        <v>1370</v>
      </c>
      <c r="B75" t="s">
        <v>1371</v>
      </c>
      <c r="C75">
        <v>24</v>
      </c>
    </row>
    <row r="76" spans="1:3" x14ac:dyDescent="0.25">
      <c r="A76" t="s">
        <v>2171</v>
      </c>
      <c r="B76" t="s">
        <v>2172</v>
      </c>
      <c r="C76">
        <v>24</v>
      </c>
    </row>
    <row r="77" spans="1:3" x14ac:dyDescent="0.25">
      <c r="A77" t="s">
        <v>1612</v>
      </c>
      <c r="B77" t="s">
        <v>1613</v>
      </c>
      <c r="C77">
        <v>24</v>
      </c>
    </row>
    <row r="78" spans="1:3" x14ac:dyDescent="0.25">
      <c r="A78" t="s">
        <v>215</v>
      </c>
      <c r="B78" t="s">
        <v>216</v>
      </c>
      <c r="C78">
        <v>24</v>
      </c>
    </row>
    <row r="79" spans="1:3" x14ac:dyDescent="0.25">
      <c r="A79" t="s">
        <v>1501</v>
      </c>
      <c r="B79" t="s">
        <v>1502</v>
      </c>
      <c r="C79">
        <v>24</v>
      </c>
    </row>
    <row r="80" spans="1:3" x14ac:dyDescent="0.25">
      <c r="A80" t="s">
        <v>204</v>
      </c>
      <c r="B80" t="s">
        <v>205</v>
      </c>
      <c r="C80">
        <v>23</v>
      </c>
    </row>
    <row r="81" spans="1:3" x14ac:dyDescent="0.25">
      <c r="A81" t="s">
        <v>1463</v>
      </c>
      <c r="B81" t="s">
        <v>1464</v>
      </c>
      <c r="C81">
        <v>23</v>
      </c>
    </row>
    <row r="82" spans="1:3" x14ac:dyDescent="0.25">
      <c r="A82" t="s">
        <v>1515</v>
      </c>
      <c r="B82" t="s">
        <v>1516</v>
      </c>
      <c r="C82">
        <v>22</v>
      </c>
    </row>
    <row r="83" spans="1:3" x14ac:dyDescent="0.25">
      <c r="A83" t="s">
        <v>677</v>
      </c>
      <c r="B83" t="s">
        <v>678</v>
      </c>
      <c r="C83">
        <v>22</v>
      </c>
    </row>
    <row r="84" spans="1:3" x14ac:dyDescent="0.25">
      <c r="A84" t="s">
        <v>2173</v>
      </c>
      <c r="B84" t="s">
        <v>2174</v>
      </c>
      <c r="C84">
        <v>22</v>
      </c>
    </row>
    <row r="85" spans="1:3" x14ac:dyDescent="0.25">
      <c r="A85" t="s">
        <v>462</v>
      </c>
      <c r="B85" t="s">
        <v>461</v>
      </c>
      <c r="C85">
        <v>21</v>
      </c>
    </row>
    <row r="86" spans="1:3" x14ac:dyDescent="0.25">
      <c r="A86" t="s">
        <v>2195</v>
      </c>
      <c r="B86" t="s">
        <v>2196</v>
      </c>
      <c r="C86">
        <v>21</v>
      </c>
    </row>
    <row r="87" spans="1:3" x14ac:dyDescent="0.25">
      <c r="A87" t="s">
        <v>648</v>
      </c>
      <c r="B87" t="s">
        <v>649</v>
      </c>
      <c r="C87">
        <v>21</v>
      </c>
    </row>
    <row r="88" spans="1:3" x14ac:dyDescent="0.25">
      <c r="A88" t="s">
        <v>199</v>
      </c>
      <c r="B88" t="s">
        <v>200</v>
      </c>
      <c r="C88">
        <v>21</v>
      </c>
    </row>
    <row r="89" spans="1:3" x14ac:dyDescent="0.25">
      <c r="A89" t="s">
        <v>1281</v>
      </c>
      <c r="B89" t="s">
        <v>1282</v>
      </c>
      <c r="C89">
        <v>21</v>
      </c>
    </row>
    <row r="90" spans="1:3" x14ac:dyDescent="0.25">
      <c r="A90" t="s">
        <v>1116</v>
      </c>
      <c r="B90" t="s">
        <v>1117</v>
      </c>
      <c r="C90">
        <v>20</v>
      </c>
    </row>
    <row r="91" spans="1:3" x14ac:dyDescent="0.25">
      <c r="A91" t="s">
        <v>234</v>
      </c>
      <c r="B91" t="s">
        <v>233</v>
      </c>
      <c r="C91">
        <v>20</v>
      </c>
    </row>
    <row r="92" spans="1:3" x14ac:dyDescent="0.25">
      <c r="A92" t="s">
        <v>1555</v>
      </c>
      <c r="B92" t="s">
        <v>1556</v>
      </c>
      <c r="C92">
        <v>20</v>
      </c>
    </row>
    <row r="93" spans="1:3" x14ac:dyDescent="0.25">
      <c r="A93" t="s">
        <v>956</v>
      </c>
      <c r="B93" t="s">
        <v>957</v>
      </c>
      <c r="C93">
        <v>20</v>
      </c>
    </row>
    <row r="94" spans="1:3" x14ac:dyDescent="0.25">
      <c r="A94" t="s">
        <v>1657</v>
      </c>
      <c r="B94" t="s">
        <v>1658</v>
      </c>
      <c r="C94">
        <v>20</v>
      </c>
    </row>
    <row r="95" spans="1:3" x14ac:dyDescent="0.25">
      <c r="A95" t="s">
        <v>841</v>
      </c>
      <c r="B95" t="s">
        <v>197</v>
      </c>
      <c r="C95">
        <v>19</v>
      </c>
    </row>
    <row r="96" spans="1:3" x14ac:dyDescent="0.25">
      <c r="A96" t="s">
        <v>1581</v>
      </c>
      <c r="B96" t="s">
        <v>1582</v>
      </c>
      <c r="C96">
        <v>19</v>
      </c>
    </row>
    <row r="97" spans="1:3" x14ac:dyDescent="0.25">
      <c r="A97" t="s">
        <v>2214</v>
      </c>
      <c r="B97" t="s">
        <v>2215</v>
      </c>
      <c r="C97">
        <v>19</v>
      </c>
    </row>
    <row r="98" spans="1:3" x14ac:dyDescent="0.25">
      <c r="A98" t="s">
        <v>479</v>
      </c>
      <c r="B98" t="s">
        <v>480</v>
      </c>
      <c r="C98">
        <v>19</v>
      </c>
    </row>
    <row r="99" spans="1:3" x14ac:dyDescent="0.25">
      <c r="A99" t="s">
        <v>2181</v>
      </c>
      <c r="B99" t="s">
        <v>2182</v>
      </c>
      <c r="C99">
        <v>19</v>
      </c>
    </row>
    <row r="100" spans="1:3" x14ac:dyDescent="0.25">
      <c r="A100" t="s">
        <v>598</v>
      </c>
      <c r="B100" t="s">
        <v>599</v>
      </c>
      <c r="C100">
        <v>19</v>
      </c>
    </row>
    <row r="101" spans="1:3" x14ac:dyDescent="0.25">
      <c r="A101" t="s">
        <v>916</v>
      </c>
      <c r="B101" t="s">
        <v>917</v>
      </c>
      <c r="C101">
        <v>19</v>
      </c>
    </row>
    <row r="102" spans="1:3" x14ac:dyDescent="0.25">
      <c r="A102" t="s">
        <v>966</v>
      </c>
      <c r="B102" t="s">
        <v>967</v>
      </c>
      <c r="C102">
        <v>18</v>
      </c>
    </row>
    <row r="103" spans="1:3" x14ac:dyDescent="0.25">
      <c r="A103" t="s">
        <v>221</v>
      </c>
      <c r="B103" t="s">
        <v>222</v>
      </c>
      <c r="C103">
        <v>18</v>
      </c>
    </row>
    <row r="104" spans="1:3" x14ac:dyDescent="0.25">
      <c r="A104" t="s">
        <v>651</v>
      </c>
      <c r="B104" t="s">
        <v>652</v>
      </c>
      <c r="C104">
        <v>18</v>
      </c>
    </row>
    <row r="105" spans="1:3" x14ac:dyDescent="0.25">
      <c r="A105" t="s">
        <v>881</v>
      </c>
      <c r="B105" t="s">
        <v>882</v>
      </c>
      <c r="C105">
        <v>18</v>
      </c>
    </row>
    <row r="106" spans="1:3" x14ac:dyDescent="0.25">
      <c r="A106" t="s">
        <v>1771</v>
      </c>
      <c r="B106" t="s">
        <v>1772</v>
      </c>
      <c r="C106">
        <v>18</v>
      </c>
    </row>
    <row r="107" spans="1:3" x14ac:dyDescent="0.25">
      <c r="A107" t="s">
        <v>1563</v>
      </c>
      <c r="B107" t="s">
        <v>1564</v>
      </c>
      <c r="C107">
        <v>18</v>
      </c>
    </row>
    <row r="108" spans="1:3" x14ac:dyDescent="0.25">
      <c r="A108" t="s">
        <v>1409</v>
      </c>
      <c r="B108" t="s">
        <v>1410</v>
      </c>
      <c r="C108">
        <v>18</v>
      </c>
    </row>
    <row r="109" spans="1:3" x14ac:dyDescent="0.25">
      <c r="A109" t="s">
        <v>1138</v>
      </c>
      <c r="B109" t="s">
        <v>1139</v>
      </c>
      <c r="C109">
        <v>18</v>
      </c>
    </row>
    <row r="110" spans="1:3" x14ac:dyDescent="0.25">
      <c r="A110" t="s">
        <v>689</v>
      </c>
      <c r="B110" t="s">
        <v>690</v>
      </c>
      <c r="C110">
        <v>18</v>
      </c>
    </row>
    <row r="111" spans="1:3" x14ac:dyDescent="0.25">
      <c r="A111" t="s">
        <v>780</v>
      </c>
      <c r="B111" t="s">
        <v>781</v>
      </c>
      <c r="C111">
        <v>18</v>
      </c>
    </row>
    <row r="112" spans="1:3" x14ac:dyDescent="0.25">
      <c r="A112" t="s">
        <v>1140</v>
      </c>
      <c r="B112" t="s">
        <v>1141</v>
      </c>
      <c r="C112">
        <v>17</v>
      </c>
    </row>
    <row r="113" spans="1:3" x14ac:dyDescent="0.25">
      <c r="A113" t="s">
        <v>978</v>
      </c>
      <c r="B113" t="s">
        <v>979</v>
      </c>
      <c r="C113">
        <v>17</v>
      </c>
    </row>
    <row r="114" spans="1:3" x14ac:dyDescent="0.25">
      <c r="A114" t="s">
        <v>1595</v>
      </c>
      <c r="B114" t="s">
        <v>1596</v>
      </c>
      <c r="C114">
        <v>17</v>
      </c>
    </row>
    <row r="115" spans="1:3" x14ac:dyDescent="0.25">
      <c r="A115" t="s">
        <v>1448</v>
      </c>
      <c r="B115" t="s">
        <v>1449</v>
      </c>
      <c r="C115">
        <v>17</v>
      </c>
    </row>
    <row r="116" spans="1:3" x14ac:dyDescent="0.25">
      <c r="A116" t="s">
        <v>1727</v>
      </c>
      <c r="B116" t="s">
        <v>1728</v>
      </c>
      <c r="C116">
        <v>17</v>
      </c>
    </row>
    <row r="117" spans="1:3" x14ac:dyDescent="0.25">
      <c r="A117" t="s">
        <v>862</v>
      </c>
      <c r="B117" t="s">
        <v>863</v>
      </c>
      <c r="C117">
        <v>17</v>
      </c>
    </row>
    <row r="118" spans="1:3" x14ac:dyDescent="0.25">
      <c r="A118" t="s">
        <v>1419</v>
      </c>
      <c r="B118" t="s">
        <v>1420</v>
      </c>
      <c r="C118">
        <v>17</v>
      </c>
    </row>
    <row r="119" spans="1:3" x14ac:dyDescent="0.25">
      <c r="A119" t="s">
        <v>588</v>
      </c>
      <c r="B119" t="s">
        <v>589</v>
      </c>
      <c r="C119">
        <v>17</v>
      </c>
    </row>
    <row r="120" spans="1:3" x14ac:dyDescent="0.25">
      <c r="A120" t="s">
        <v>284</v>
      </c>
      <c r="B120" t="s">
        <v>285</v>
      </c>
      <c r="C120">
        <v>17</v>
      </c>
    </row>
    <row r="121" spans="1:3" x14ac:dyDescent="0.25">
      <c r="A121" t="s">
        <v>672</v>
      </c>
      <c r="B121" t="s">
        <v>673</v>
      </c>
      <c r="C121">
        <v>16</v>
      </c>
    </row>
    <row r="122" spans="1:3" x14ac:dyDescent="0.25">
      <c r="A122" t="s">
        <v>245</v>
      </c>
      <c r="B122" t="s">
        <v>2184</v>
      </c>
      <c r="C122">
        <v>16</v>
      </c>
    </row>
    <row r="123" spans="1:3" x14ac:dyDescent="0.25">
      <c r="A123" t="s">
        <v>2827</v>
      </c>
      <c r="B123" t="s">
        <v>2828</v>
      </c>
      <c r="C123">
        <v>16</v>
      </c>
    </row>
    <row r="124" spans="1:3" x14ac:dyDescent="0.25">
      <c r="A124" t="s">
        <v>335</v>
      </c>
      <c r="B124" t="s">
        <v>2183</v>
      </c>
      <c r="C124">
        <v>16</v>
      </c>
    </row>
    <row r="125" spans="1:3" x14ac:dyDescent="0.25">
      <c r="A125" t="s">
        <v>1718</v>
      </c>
      <c r="B125" t="s">
        <v>1719</v>
      </c>
      <c r="C125">
        <v>16</v>
      </c>
    </row>
    <row r="126" spans="1:3" x14ac:dyDescent="0.25">
      <c r="A126" t="s">
        <v>470</v>
      </c>
      <c r="B126" t="s">
        <v>471</v>
      </c>
      <c r="C126">
        <v>16</v>
      </c>
    </row>
    <row r="127" spans="1:3" x14ac:dyDescent="0.25">
      <c r="A127" t="s">
        <v>960</v>
      </c>
      <c r="B127" t="s">
        <v>959</v>
      </c>
      <c r="C127">
        <v>16</v>
      </c>
    </row>
    <row r="128" spans="1:3" x14ac:dyDescent="0.25">
      <c r="A128" t="s">
        <v>2177</v>
      </c>
      <c r="B128" t="s">
        <v>2178</v>
      </c>
      <c r="C128">
        <v>16</v>
      </c>
    </row>
    <row r="129" spans="1:3" x14ac:dyDescent="0.25">
      <c r="A129" t="s">
        <v>1770</v>
      </c>
      <c r="B129" t="s">
        <v>1437</v>
      </c>
      <c r="C129">
        <v>16</v>
      </c>
    </row>
    <row r="130" spans="1:3" x14ac:dyDescent="0.25">
      <c r="A130" t="s">
        <v>1391</v>
      </c>
      <c r="B130" t="s">
        <v>1390</v>
      </c>
      <c r="C130">
        <v>15</v>
      </c>
    </row>
    <row r="131" spans="1:3" x14ac:dyDescent="0.25">
      <c r="A131" t="s">
        <v>793</v>
      </c>
      <c r="B131" t="s">
        <v>794</v>
      </c>
      <c r="C131">
        <v>15</v>
      </c>
    </row>
    <row r="132" spans="1:3" x14ac:dyDescent="0.25">
      <c r="A132" t="s">
        <v>625</v>
      </c>
      <c r="B132" t="s">
        <v>626</v>
      </c>
      <c r="C132">
        <v>15</v>
      </c>
    </row>
    <row r="133" spans="1:3" x14ac:dyDescent="0.25">
      <c r="A133" t="s">
        <v>1421</v>
      </c>
      <c r="B133" t="s">
        <v>1422</v>
      </c>
      <c r="C133">
        <v>15</v>
      </c>
    </row>
    <row r="134" spans="1:3" x14ac:dyDescent="0.25">
      <c r="A134" t="s">
        <v>876</v>
      </c>
      <c r="B134" t="s">
        <v>877</v>
      </c>
      <c r="C134">
        <v>15</v>
      </c>
    </row>
    <row r="135" spans="1:3" x14ac:dyDescent="0.25">
      <c r="A135" t="s">
        <v>1298</v>
      </c>
      <c r="B135" t="s">
        <v>1299</v>
      </c>
      <c r="C135">
        <v>15</v>
      </c>
    </row>
    <row r="136" spans="1:3" x14ac:dyDescent="0.25">
      <c r="A136" t="s">
        <v>1655</v>
      </c>
      <c r="B136" t="s">
        <v>1656</v>
      </c>
      <c r="C136">
        <v>14</v>
      </c>
    </row>
    <row r="137" spans="1:3" x14ac:dyDescent="0.25">
      <c r="A137" t="s">
        <v>1406</v>
      </c>
      <c r="B137" t="s">
        <v>1407</v>
      </c>
      <c r="C137">
        <v>14</v>
      </c>
    </row>
    <row r="138" spans="1:3" x14ac:dyDescent="0.25">
      <c r="A138" t="s">
        <v>2868</v>
      </c>
      <c r="B138" t="s">
        <v>2869</v>
      </c>
      <c r="C138">
        <v>14</v>
      </c>
    </row>
    <row r="139" spans="1:3" x14ac:dyDescent="0.25">
      <c r="A139" t="s">
        <v>932</v>
      </c>
      <c r="B139" t="s">
        <v>933</v>
      </c>
      <c r="C139">
        <v>14</v>
      </c>
    </row>
    <row r="140" spans="1:3" x14ac:dyDescent="0.25">
      <c r="A140" t="s">
        <v>1128</v>
      </c>
      <c r="B140" t="s">
        <v>1129</v>
      </c>
      <c r="C140">
        <v>14</v>
      </c>
    </row>
    <row r="141" spans="1:3" x14ac:dyDescent="0.25">
      <c r="A141" t="s">
        <v>308</v>
      </c>
      <c r="B141" t="s">
        <v>309</v>
      </c>
      <c r="C141">
        <v>14</v>
      </c>
    </row>
    <row r="142" spans="1:3" x14ac:dyDescent="0.25">
      <c r="A142" t="s">
        <v>212</v>
      </c>
      <c r="B142" t="s">
        <v>213</v>
      </c>
      <c r="C142">
        <v>14</v>
      </c>
    </row>
    <row r="143" spans="1:3" x14ac:dyDescent="0.25">
      <c r="A143" t="s">
        <v>1026</v>
      </c>
      <c r="B143" t="s">
        <v>1027</v>
      </c>
      <c r="C143">
        <v>14</v>
      </c>
    </row>
    <row r="144" spans="1:3" x14ac:dyDescent="0.25">
      <c r="A144" t="s">
        <v>972</v>
      </c>
      <c r="B144" t="s">
        <v>973</v>
      </c>
      <c r="C144">
        <v>14</v>
      </c>
    </row>
    <row r="145" spans="1:3" x14ac:dyDescent="0.25">
      <c r="A145" t="s">
        <v>1096</v>
      </c>
      <c r="B145" t="s">
        <v>1097</v>
      </c>
      <c r="C145">
        <v>14</v>
      </c>
    </row>
    <row r="146" spans="1:3" x14ac:dyDescent="0.25">
      <c r="A146" t="s">
        <v>1258</v>
      </c>
      <c r="B146" t="s">
        <v>1259</v>
      </c>
      <c r="C146">
        <v>14</v>
      </c>
    </row>
    <row r="147" spans="1:3" x14ac:dyDescent="0.25">
      <c r="A147" t="s">
        <v>1442</v>
      </c>
      <c r="B147" t="s">
        <v>1443</v>
      </c>
      <c r="C147">
        <v>14</v>
      </c>
    </row>
    <row r="148" spans="1:3" x14ac:dyDescent="0.25">
      <c r="A148" t="s">
        <v>1335</v>
      </c>
      <c r="B148" t="s">
        <v>1336</v>
      </c>
      <c r="C148">
        <v>13</v>
      </c>
    </row>
    <row r="149" spans="1:3" x14ac:dyDescent="0.25">
      <c r="A149" t="s">
        <v>789</v>
      </c>
      <c r="B149" t="s">
        <v>790</v>
      </c>
      <c r="C149">
        <v>13</v>
      </c>
    </row>
    <row r="150" spans="1:3" x14ac:dyDescent="0.25">
      <c r="A150" t="s">
        <v>1488</v>
      </c>
      <c r="B150" t="s">
        <v>1489</v>
      </c>
      <c r="C150">
        <v>13</v>
      </c>
    </row>
    <row r="151" spans="1:3" x14ac:dyDescent="0.25">
      <c r="A151" t="s">
        <v>1326</v>
      </c>
      <c r="B151" t="s">
        <v>2390</v>
      </c>
      <c r="C151">
        <v>13</v>
      </c>
    </row>
    <row r="152" spans="1:3" x14ac:dyDescent="0.25">
      <c r="A152" t="s">
        <v>635</v>
      </c>
      <c r="B152" t="s">
        <v>636</v>
      </c>
      <c r="C152">
        <v>13</v>
      </c>
    </row>
    <row r="153" spans="1:3" x14ac:dyDescent="0.25">
      <c r="A153" t="s">
        <v>297</v>
      </c>
      <c r="B153" t="s">
        <v>2104</v>
      </c>
      <c r="C153">
        <v>13</v>
      </c>
    </row>
    <row r="154" spans="1:3" x14ac:dyDescent="0.25">
      <c r="A154" t="s">
        <v>543</v>
      </c>
      <c r="B154" t="s">
        <v>544</v>
      </c>
      <c r="C154">
        <v>13</v>
      </c>
    </row>
    <row r="155" spans="1:3" x14ac:dyDescent="0.25">
      <c r="A155" t="s">
        <v>532</v>
      </c>
      <c r="B155" t="s">
        <v>533</v>
      </c>
      <c r="C155">
        <v>13</v>
      </c>
    </row>
    <row r="156" spans="1:3" x14ac:dyDescent="0.25">
      <c r="A156" t="s">
        <v>1150</v>
      </c>
      <c r="B156" t="s">
        <v>1151</v>
      </c>
      <c r="C156">
        <v>13</v>
      </c>
    </row>
    <row r="157" spans="1:3" x14ac:dyDescent="0.25">
      <c r="A157" t="s">
        <v>1114</v>
      </c>
      <c r="B157" t="s">
        <v>1115</v>
      </c>
      <c r="C157">
        <v>13</v>
      </c>
    </row>
    <row r="158" spans="1:3" x14ac:dyDescent="0.25">
      <c r="A158" t="s">
        <v>1458</v>
      </c>
      <c r="B158" t="s">
        <v>2189</v>
      </c>
      <c r="C158">
        <v>12</v>
      </c>
    </row>
    <row r="159" spans="1:3" x14ac:dyDescent="0.25">
      <c r="A159" t="s">
        <v>1226</v>
      </c>
      <c r="B159" t="s">
        <v>1227</v>
      </c>
      <c r="C159">
        <v>12</v>
      </c>
    </row>
    <row r="160" spans="1:3" x14ac:dyDescent="0.25">
      <c r="A160" t="s">
        <v>1165</v>
      </c>
      <c r="B160" t="s">
        <v>2190</v>
      </c>
      <c r="C160">
        <v>12</v>
      </c>
    </row>
    <row r="161" spans="1:3" x14ac:dyDescent="0.25">
      <c r="A161" t="s">
        <v>1547</v>
      </c>
      <c r="B161" t="s">
        <v>1548</v>
      </c>
      <c r="C161">
        <v>12</v>
      </c>
    </row>
    <row r="162" spans="1:3" x14ac:dyDescent="0.25">
      <c r="A162" t="s">
        <v>1285</v>
      </c>
      <c r="B162" t="s">
        <v>1286</v>
      </c>
      <c r="C162">
        <v>12</v>
      </c>
    </row>
    <row r="163" spans="1:3" x14ac:dyDescent="0.25">
      <c r="A163" t="s">
        <v>2220</v>
      </c>
      <c r="B163" t="s">
        <v>2221</v>
      </c>
      <c r="C163">
        <v>12</v>
      </c>
    </row>
    <row r="164" spans="1:3" x14ac:dyDescent="0.25">
      <c r="A164" t="s">
        <v>460</v>
      </c>
      <c r="B164" t="s">
        <v>461</v>
      </c>
      <c r="C164">
        <v>12</v>
      </c>
    </row>
    <row r="165" spans="1:3" x14ac:dyDescent="0.25">
      <c r="A165" t="s">
        <v>1477</v>
      </c>
      <c r="B165" t="s">
        <v>2191</v>
      </c>
      <c r="C165">
        <v>12</v>
      </c>
    </row>
    <row r="166" spans="1:3" x14ac:dyDescent="0.25">
      <c r="A166" t="s">
        <v>248</v>
      </c>
      <c r="B166" t="s">
        <v>2186</v>
      </c>
      <c r="C166">
        <v>12</v>
      </c>
    </row>
    <row r="167" spans="1:3" x14ac:dyDescent="0.25">
      <c r="A167" t="s">
        <v>404</v>
      </c>
      <c r="B167" t="s">
        <v>3403</v>
      </c>
      <c r="C167">
        <v>12</v>
      </c>
    </row>
    <row r="168" spans="1:3" x14ac:dyDescent="0.25">
      <c r="A168" t="s">
        <v>160</v>
      </c>
      <c r="B168" t="s">
        <v>1651</v>
      </c>
      <c r="C168">
        <v>12</v>
      </c>
    </row>
    <row r="169" spans="1:3" x14ac:dyDescent="0.25">
      <c r="A169" t="s">
        <v>1459</v>
      </c>
      <c r="B169" t="s">
        <v>1460</v>
      </c>
      <c r="C169">
        <v>12</v>
      </c>
    </row>
    <row r="170" spans="1:3" x14ac:dyDescent="0.25">
      <c r="A170" t="s">
        <v>156</v>
      </c>
      <c r="B170" t="s">
        <v>2187</v>
      </c>
      <c r="C170">
        <v>12</v>
      </c>
    </row>
    <row r="171" spans="1:3" x14ac:dyDescent="0.25">
      <c r="A171" t="s">
        <v>1302</v>
      </c>
      <c r="B171" t="s">
        <v>1303</v>
      </c>
      <c r="C171">
        <v>11</v>
      </c>
    </row>
    <row r="172" spans="1:3" x14ac:dyDescent="0.25">
      <c r="A172" t="s">
        <v>1003</v>
      </c>
      <c r="B172" t="s">
        <v>1004</v>
      </c>
      <c r="C172">
        <v>11</v>
      </c>
    </row>
    <row r="173" spans="1:3" x14ac:dyDescent="0.25">
      <c r="A173" t="s">
        <v>1396</v>
      </c>
      <c r="B173" t="s">
        <v>1397</v>
      </c>
      <c r="C173">
        <v>11</v>
      </c>
    </row>
    <row r="174" spans="1:3" x14ac:dyDescent="0.25">
      <c r="A174" t="s">
        <v>1483</v>
      </c>
      <c r="B174" t="s">
        <v>1484</v>
      </c>
      <c r="C174">
        <v>11</v>
      </c>
    </row>
    <row r="175" spans="1:3" x14ac:dyDescent="0.25">
      <c r="A175" t="s">
        <v>1260</v>
      </c>
      <c r="B175" t="s">
        <v>1261</v>
      </c>
      <c r="C175">
        <v>11</v>
      </c>
    </row>
    <row r="176" spans="1:3" x14ac:dyDescent="0.25">
      <c r="A176" t="s">
        <v>571</v>
      </c>
      <c r="B176" t="s">
        <v>572</v>
      </c>
      <c r="C176">
        <v>11</v>
      </c>
    </row>
    <row r="177" spans="1:3" x14ac:dyDescent="0.25">
      <c r="A177" t="s">
        <v>265</v>
      </c>
      <c r="B177" t="s">
        <v>266</v>
      </c>
      <c r="C177">
        <v>11</v>
      </c>
    </row>
    <row r="178" spans="1:3" x14ac:dyDescent="0.25">
      <c r="A178" t="s">
        <v>1674</v>
      </c>
      <c r="B178" t="s">
        <v>1675</v>
      </c>
      <c r="C178">
        <v>11</v>
      </c>
    </row>
    <row r="179" spans="1:3" x14ac:dyDescent="0.25">
      <c r="A179" t="s">
        <v>1647</v>
      </c>
      <c r="B179" t="s">
        <v>1648</v>
      </c>
      <c r="C179">
        <v>11</v>
      </c>
    </row>
    <row r="180" spans="1:3" x14ac:dyDescent="0.25">
      <c r="A180" t="s">
        <v>1062</v>
      </c>
      <c r="B180" t="s">
        <v>1063</v>
      </c>
      <c r="C180">
        <v>11</v>
      </c>
    </row>
    <row r="181" spans="1:3" x14ac:dyDescent="0.25">
      <c r="A181" t="s">
        <v>2193</v>
      </c>
      <c r="B181" t="s">
        <v>2194</v>
      </c>
      <c r="C181">
        <v>11</v>
      </c>
    </row>
    <row r="182" spans="1:3" x14ac:dyDescent="0.25">
      <c r="A182" t="s">
        <v>1744</v>
      </c>
      <c r="B182" t="s">
        <v>2185</v>
      </c>
      <c r="C182">
        <v>11</v>
      </c>
    </row>
    <row r="183" spans="1:3" x14ac:dyDescent="0.25">
      <c r="A183" t="s">
        <v>408</v>
      </c>
      <c r="B183" t="s">
        <v>409</v>
      </c>
      <c r="C183">
        <v>11</v>
      </c>
    </row>
    <row r="184" spans="1:3" x14ac:dyDescent="0.25">
      <c r="A184" t="s">
        <v>1471</v>
      </c>
      <c r="B184" t="s">
        <v>1472</v>
      </c>
      <c r="C184">
        <v>11</v>
      </c>
    </row>
    <row r="185" spans="1:3" x14ac:dyDescent="0.25">
      <c r="A185" t="s">
        <v>653</v>
      </c>
      <c r="B185" t="s">
        <v>654</v>
      </c>
      <c r="C185">
        <v>11</v>
      </c>
    </row>
    <row r="186" spans="1:3" x14ac:dyDescent="0.25">
      <c r="A186" t="s">
        <v>1626</v>
      </c>
      <c r="B186" t="s">
        <v>1627</v>
      </c>
      <c r="C186">
        <v>11</v>
      </c>
    </row>
    <row r="187" spans="1:3" x14ac:dyDescent="0.25">
      <c r="A187" t="s">
        <v>1145</v>
      </c>
      <c r="B187" t="s">
        <v>1146</v>
      </c>
      <c r="C187">
        <v>11</v>
      </c>
    </row>
    <row r="188" spans="1:3" x14ac:dyDescent="0.25">
      <c r="A188" t="s">
        <v>1028</v>
      </c>
      <c r="B188" t="s">
        <v>1029</v>
      </c>
      <c r="C188">
        <v>11</v>
      </c>
    </row>
    <row r="189" spans="1:3" x14ac:dyDescent="0.25">
      <c r="A189" t="s">
        <v>1255</v>
      </c>
      <c r="B189" t="s">
        <v>2188</v>
      </c>
      <c r="C189">
        <v>11</v>
      </c>
    </row>
    <row r="190" spans="1:3" x14ac:dyDescent="0.25">
      <c r="A190" t="s">
        <v>627</v>
      </c>
      <c r="B190" t="s">
        <v>628</v>
      </c>
      <c r="C190">
        <v>10</v>
      </c>
    </row>
    <row r="191" spans="1:3" x14ac:dyDescent="0.25">
      <c r="A191" t="s">
        <v>944</v>
      </c>
      <c r="B191" t="s">
        <v>945</v>
      </c>
      <c r="C191">
        <v>10</v>
      </c>
    </row>
    <row r="192" spans="1:3" x14ac:dyDescent="0.25">
      <c r="A192" t="s">
        <v>243</v>
      </c>
      <c r="B192" t="s">
        <v>244</v>
      </c>
      <c r="C192">
        <v>10</v>
      </c>
    </row>
    <row r="193" spans="1:3" x14ac:dyDescent="0.25">
      <c r="A193" t="s">
        <v>1001</v>
      </c>
      <c r="B193" t="s">
        <v>1002</v>
      </c>
      <c r="C193">
        <v>10</v>
      </c>
    </row>
    <row r="194" spans="1:3" x14ac:dyDescent="0.25">
      <c r="A194" t="s">
        <v>1120</v>
      </c>
      <c r="B194" t="s">
        <v>1121</v>
      </c>
      <c r="C194">
        <v>10</v>
      </c>
    </row>
    <row r="195" spans="1:3" x14ac:dyDescent="0.25">
      <c r="A195" t="s">
        <v>660</v>
      </c>
      <c r="B195" t="s">
        <v>661</v>
      </c>
      <c r="C195">
        <v>10</v>
      </c>
    </row>
    <row r="196" spans="1:3" x14ac:dyDescent="0.25">
      <c r="A196" t="s">
        <v>1591</v>
      </c>
      <c r="B196" t="s">
        <v>2192</v>
      </c>
      <c r="C196">
        <v>10</v>
      </c>
    </row>
    <row r="197" spans="1:3" x14ac:dyDescent="0.25">
      <c r="A197" t="s">
        <v>354</v>
      </c>
      <c r="B197" t="s">
        <v>355</v>
      </c>
      <c r="C197">
        <v>10</v>
      </c>
    </row>
    <row r="198" spans="1:3" x14ac:dyDescent="0.25">
      <c r="A198" t="s">
        <v>699</v>
      </c>
      <c r="B198" t="s">
        <v>700</v>
      </c>
      <c r="C198">
        <v>10</v>
      </c>
    </row>
    <row r="199" spans="1:3" x14ac:dyDescent="0.25">
      <c r="A199" t="s">
        <v>1542</v>
      </c>
      <c r="B199" t="s">
        <v>1543</v>
      </c>
      <c r="C199">
        <v>10</v>
      </c>
    </row>
    <row r="200" spans="1:3" x14ac:dyDescent="0.25">
      <c r="A200" t="s">
        <v>1135</v>
      </c>
      <c r="B200" t="s">
        <v>1133</v>
      </c>
      <c r="C200">
        <v>10</v>
      </c>
    </row>
    <row r="201" spans="1:3" x14ac:dyDescent="0.25">
      <c r="A201" t="s">
        <v>853</v>
      </c>
      <c r="B201" t="s">
        <v>854</v>
      </c>
      <c r="C201">
        <v>10</v>
      </c>
    </row>
    <row r="202" spans="1:3" x14ac:dyDescent="0.25">
      <c r="A202" t="s">
        <v>336</v>
      </c>
      <c r="B202" t="s">
        <v>337</v>
      </c>
      <c r="C202">
        <v>10</v>
      </c>
    </row>
    <row r="203" spans="1:3" x14ac:dyDescent="0.25">
      <c r="A203" t="s">
        <v>398</v>
      </c>
      <c r="B203" t="s">
        <v>399</v>
      </c>
      <c r="C203">
        <v>10</v>
      </c>
    </row>
    <row r="204" spans="1:3" x14ac:dyDescent="0.25">
      <c r="A204" t="s">
        <v>1394</v>
      </c>
      <c r="B204" t="s">
        <v>1395</v>
      </c>
      <c r="C204">
        <v>10</v>
      </c>
    </row>
    <row r="205" spans="1:3" x14ac:dyDescent="0.25">
      <c r="A205" t="s">
        <v>1553</v>
      </c>
      <c r="B205" t="s">
        <v>1554</v>
      </c>
      <c r="C205">
        <v>10</v>
      </c>
    </row>
    <row r="206" spans="1:3" x14ac:dyDescent="0.25">
      <c r="A206" t="s">
        <v>2906</v>
      </c>
      <c r="B206" t="s">
        <v>2907</v>
      </c>
      <c r="C206">
        <v>10</v>
      </c>
    </row>
    <row r="207" spans="1:3" x14ac:dyDescent="0.25">
      <c r="A207" t="s">
        <v>1712</v>
      </c>
      <c r="B207" t="s">
        <v>1713</v>
      </c>
      <c r="C207">
        <v>10</v>
      </c>
    </row>
    <row r="208" spans="1:3" x14ac:dyDescent="0.25">
      <c r="A208" t="s">
        <v>1287</v>
      </c>
      <c r="B208" t="s">
        <v>1288</v>
      </c>
      <c r="C208">
        <v>10</v>
      </c>
    </row>
    <row r="209" spans="1:3" x14ac:dyDescent="0.25">
      <c r="A209" t="s">
        <v>1378</v>
      </c>
      <c r="B209" t="s">
        <v>1379</v>
      </c>
      <c r="C209">
        <v>10</v>
      </c>
    </row>
    <row r="210" spans="1:3" x14ac:dyDescent="0.25">
      <c r="A210" t="s">
        <v>528</v>
      </c>
      <c r="B210" t="s">
        <v>529</v>
      </c>
      <c r="C210">
        <v>9</v>
      </c>
    </row>
    <row r="211" spans="1:3" x14ac:dyDescent="0.25">
      <c r="A211" t="s">
        <v>315</v>
      </c>
      <c r="B211" t="s">
        <v>316</v>
      </c>
      <c r="C211">
        <v>9</v>
      </c>
    </row>
    <row r="212" spans="1:3" x14ac:dyDescent="0.25">
      <c r="A212" t="s">
        <v>1742</v>
      </c>
      <c r="B212" t="s">
        <v>1743</v>
      </c>
      <c r="C212">
        <v>9</v>
      </c>
    </row>
    <row r="213" spans="1:3" x14ac:dyDescent="0.25">
      <c r="A213" t="s">
        <v>1941</v>
      </c>
      <c r="B213" t="s">
        <v>2198</v>
      </c>
      <c r="C213">
        <v>9</v>
      </c>
    </row>
    <row r="214" spans="1:3" x14ac:dyDescent="0.25">
      <c r="A214" t="s">
        <v>1331</v>
      </c>
      <c r="B214" t="s">
        <v>1332</v>
      </c>
      <c r="C214">
        <v>9</v>
      </c>
    </row>
    <row r="215" spans="1:3" x14ac:dyDescent="0.25">
      <c r="A215" t="s">
        <v>313</v>
      </c>
      <c r="B215" t="s">
        <v>314</v>
      </c>
      <c r="C215">
        <v>9</v>
      </c>
    </row>
    <row r="216" spans="1:3" x14ac:dyDescent="0.25">
      <c r="A216" t="s">
        <v>196</v>
      </c>
      <c r="B216" t="s">
        <v>197</v>
      </c>
      <c r="C216">
        <v>9</v>
      </c>
    </row>
    <row r="217" spans="1:3" x14ac:dyDescent="0.25">
      <c r="A217" t="s">
        <v>2208</v>
      </c>
      <c r="B217" t="s">
        <v>2209</v>
      </c>
      <c r="C217">
        <v>9</v>
      </c>
    </row>
    <row r="218" spans="1:3" x14ac:dyDescent="0.25">
      <c r="A218" t="s">
        <v>1545</v>
      </c>
      <c r="B218" t="s">
        <v>1546</v>
      </c>
      <c r="C218">
        <v>9</v>
      </c>
    </row>
    <row r="219" spans="1:3" x14ac:dyDescent="0.25">
      <c r="A219" t="s">
        <v>333</v>
      </c>
      <c r="B219" t="s">
        <v>334</v>
      </c>
      <c r="C219">
        <v>9</v>
      </c>
    </row>
    <row r="220" spans="1:3" x14ac:dyDescent="0.25">
      <c r="A220" t="s">
        <v>1691</v>
      </c>
      <c r="B220" t="s">
        <v>1692</v>
      </c>
      <c r="C220">
        <v>9</v>
      </c>
    </row>
    <row r="221" spans="1:3" x14ac:dyDescent="0.25">
      <c r="A221" t="s">
        <v>683</v>
      </c>
      <c r="B221" t="s">
        <v>684</v>
      </c>
      <c r="C221">
        <v>9</v>
      </c>
    </row>
    <row r="222" spans="1:3" x14ac:dyDescent="0.25">
      <c r="A222" t="s">
        <v>441</v>
      </c>
      <c r="B222" t="s">
        <v>442</v>
      </c>
      <c r="C222">
        <v>9</v>
      </c>
    </row>
    <row r="223" spans="1:3" x14ac:dyDescent="0.25">
      <c r="A223" t="s">
        <v>434</v>
      </c>
      <c r="B223" t="s">
        <v>435</v>
      </c>
      <c r="C223">
        <v>9</v>
      </c>
    </row>
    <row r="224" spans="1:3" x14ac:dyDescent="0.25">
      <c r="A224" t="s">
        <v>2341</v>
      </c>
      <c r="B224" t="s">
        <v>2342</v>
      </c>
      <c r="C224">
        <v>9</v>
      </c>
    </row>
    <row r="225" spans="1:3" x14ac:dyDescent="0.25">
      <c r="A225" t="s">
        <v>1722</v>
      </c>
      <c r="B225" t="s">
        <v>1720</v>
      </c>
      <c r="C225">
        <v>9</v>
      </c>
    </row>
    <row r="226" spans="1:3" x14ac:dyDescent="0.25">
      <c r="A226" t="s">
        <v>1423</v>
      </c>
      <c r="B226" t="s">
        <v>1424</v>
      </c>
      <c r="C226">
        <v>9</v>
      </c>
    </row>
    <row r="227" spans="1:3" x14ac:dyDescent="0.25">
      <c r="A227" t="s">
        <v>947</v>
      </c>
      <c r="B227" t="s">
        <v>948</v>
      </c>
      <c r="C227">
        <v>9</v>
      </c>
    </row>
    <row r="228" spans="1:3" x14ac:dyDescent="0.25">
      <c r="A228" t="s">
        <v>346</v>
      </c>
      <c r="B228" t="s">
        <v>2270</v>
      </c>
      <c r="C228">
        <v>9</v>
      </c>
    </row>
    <row r="229" spans="1:3" x14ac:dyDescent="0.25">
      <c r="A229" t="s">
        <v>1735</v>
      </c>
      <c r="B229" t="s">
        <v>1725</v>
      </c>
      <c r="C229">
        <v>9</v>
      </c>
    </row>
    <row r="230" spans="1:3" x14ac:dyDescent="0.25">
      <c r="A230" t="s">
        <v>1760</v>
      </c>
      <c r="B230" t="s">
        <v>1683</v>
      </c>
      <c r="C230">
        <v>9</v>
      </c>
    </row>
    <row r="231" spans="1:3" x14ac:dyDescent="0.25">
      <c r="A231" t="s">
        <v>1533</v>
      </c>
      <c r="B231" t="s">
        <v>1534</v>
      </c>
      <c r="C231">
        <v>8</v>
      </c>
    </row>
    <row r="232" spans="1:3" x14ac:dyDescent="0.25">
      <c r="A232" t="s">
        <v>991</v>
      </c>
      <c r="B232" t="s">
        <v>2039</v>
      </c>
      <c r="C232">
        <v>8</v>
      </c>
    </row>
    <row r="233" spans="1:3" x14ac:dyDescent="0.25">
      <c r="A233" t="s">
        <v>2205</v>
      </c>
      <c r="B233" t="s">
        <v>2206</v>
      </c>
      <c r="C233">
        <v>8</v>
      </c>
    </row>
    <row r="234" spans="1:3" x14ac:dyDescent="0.25">
      <c r="A234" t="s">
        <v>623</v>
      </c>
      <c r="B234" t="s">
        <v>624</v>
      </c>
      <c r="C234">
        <v>8</v>
      </c>
    </row>
    <row r="235" spans="1:3" x14ac:dyDescent="0.25">
      <c r="A235" t="s">
        <v>1098</v>
      </c>
      <c r="B235" t="s">
        <v>1099</v>
      </c>
      <c r="C235">
        <v>8</v>
      </c>
    </row>
    <row r="236" spans="1:3" x14ac:dyDescent="0.25">
      <c r="A236" t="s">
        <v>2432</v>
      </c>
      <c r="B236" t="s">
        <v>2433</v>
      </c>
      <c r="C236">
        <v>8</v>
      </c>
    </row>
    <row r="237" spans="1:3" x14ac:dyDescent="0.25">
      <c r="A237" t="s">
        <v>1614</v>
      </c>
      <c r="B237" t="s">
        <v>2207</v>
      </c>
      <c r="C237">
        <v>8</v>
      </c>
    </row>
    <row r="238" spans="1:3" x14ac:dyDescent="0.25">
      <c r="A238" t="s">
        <v>705</v>
      </c>
      <c r="B238" t="s">
        <v>706</v>
      </c>
      <c r="C238">
        <v>8</v>
      </c>
    </row>
    <row r="239" spans="1:3" x14ac:dyDescent="0.25">
      <c r="A239" t="s">
        <v>2203</v>
      </c>
      <c r="B239" t="s">
        <v>2204</v>
      </c>
      <c r="C239">
        <v>8</v>
      </c>
    </row>
    <row r="240" spans="1:3" x14ac:dyDescent="0.25">
      <c r="A240" t="s">
        <v>1740</v>
      </c>
      <c r="B240" t="s">
        <v>1741</v>
      </c>
      <c r="C240">
        <v>8</v>
      </c>
    </row>
    <row r="241" spans="1:3" x14ac:dyDescent="0.25">
      <c r="A241" t="s">
        <v>1142</v>
      </c>
      <c r="B241" t="s">
        <v>1143</v>
      </c>
      <c r="C241">
        <v>8</v>
      </c>
    </row>
    <row r="242" spans="1:3" x14ac:dyDescent="0.25">
      <c r="A242" t="s">
        <v>878</v>
      </c>
      <c r="B242" t="s">
        <v>2239</v>
      </c>
      <c r="C242">
        <v>8</v>
      </c>
    </row>
    <row r="243" spans="1:3" x14ac:dyDescent="0.25">
      <c r="A243" t="s">
        <v>466</v>
      </c>
      <c r="B243" t="s">
        <v>467</v>
      </c>
      <c r="C243">
        <v>8</v>
      </c>
    </row>
    <row r="244" spans="1:3" x14ac:dyDescent="0.25">
      <c r="A244" t="s">
        <v>848</v>
      </c>
      <c r="B244" t="s">
        <v>849</v>
      </c>
      <c r="C244">
        <v>8</v>
      </c>
    </row>
    <row r="245" spans="1:3" x14ac:dyDescent="0.25">
      <c r="A245" t="s">
        <v>1216</v>
      </c>
      <c r="B245" t="s">
        <v>2200</v>
      </c>
      <c r="C245">
        <v>8</v>
      </c>
    </row>
    <row r="246" spans="1:3" x14ac:dyDescent="0.25">
      <c r="A246" t="s">
        <v>665</v>
      </c>
      <c r="B246" t="s">
        <v>666</v>
      </c>
      <c r="C246">
        <v>8</v>
      </c>
    </row>
    <row r="247" spans="1:3" x14ac:dyDescent="0.25">
      <c r="A247" t="s">
        <v>1414</v>
      </c>
      <c r="B247" t="s">
        <v>1415</v>
      </c>
      <c r="C247">
        <v>8</v>
      </c>
    </row>
    <row r="248" spans="1:3" x14ac:dyDescent="0.25">
      <c r="A248" t="s">
        <v>1204</v>
      </c>
      <c r="B248" t="s">
        <v>1205</v>
      </c>
      <c r="C248">
        <v>8</v>
      </c>
    </row>
    <row r="249" spans="1:3" x14ac:dyDescent="0.25">
      <c r="A249" t="s">
        <v>166</v>
      </c>
      <c r="B249" t="s">
        <v>176</v>
      </c>
      <c r="C249">
        <v>8</v>
      </c>
    </row>
    <row r="250" spans="1:3" x14ac:dyDescent="0.25">
      <c r="A250" t="s">
        <v>463</v>
      </c>
      <c r="B250" t="s">
        <v>436</v>
      </c>
      <c r="C250">
        <v>8</v>
      </c>
    </row>
    <row r="251" spans="1:3" x14ac:dyDescent="0.25">
      <c r="A251" t="s">
        <v>1702</v>
      </c>
      <c r="B251" t="s">
        <v>2867</v>
      </c>
      <c r="C251">
        <v>8</v>
      </c>
    </row>
    <row r="252" spans="1:3" x14ac:dyDescent="0.25">
      <c r="A252" t="s">
        <v>871</v>
      </c>
      <c r="B252" t="s">
        <v>872</v>
      </c>
      <c r="C252">
        <v>8</v>
      </c>
    </row>
    <row r="253" spans="1:3" x14ac:dyDescent="0.25">
      <c r="A253" t="s">
        <v>1173</v>
      </c>
      <c r="B253" t="s">
        <v>1174</v>
      </c>
      <c r="C253">
        <v>8</v>
      </c>
    </row>
    <row r="254" spans="1:3" x14ac:dyDescent="0.25">
      <c r="A254" t="s">
        <v>500</v>
      </c>
      <c r="B254" t="s">
        <v>501</v>
      </c>
      <c r="C254">
        <v>8</v>
      </c>
    </row>
    <row r="255" spans="1:3" x14ac:dyDescent="0.25">
      <c r="A255" t="s">
        <v>172</v>
      </c>
      <c r="B255" t="s">
        <v>17</v>
      </c>
      <c r="C255">
        <v>8</v>
      </c>
    </row>
    <row r="256" spans="1:3" x14ac:dyDescent="0.25">
      <c r="A256" t="s">
        <v>229</v>
      </c>
      <c r="B256" t="s">
        <v>230</v>
      </c>
      <c r="C256">
        <v>8</v>
      </c>
    </row>
    <row r="257" spans="1:3" x14ac:dyDescent="0.25">
      <c r="A257" t="s">
        <v>163</v>
      </c>
      <c r="B257" t="s">
        <v>629</v>
      </c>
      <c r="C257">
        <v>8</v>
      </c>
    </row>
    <row r="258" spans="1:3" x14ac:dyDescent="0.25">
      <c r="A258" t="s">
        <v>1513</v>
      </c>
      <c r="B258" t="s">
        <v>1514</v>
      </c>
      <c r="C258">
        <v>8</v>
      </c>
    </row>
    <row r="259" spans="1:3" x14ac:dyDescent="0.25">
      <c r="A259" t="s">
        <v>522</v>
      </c>
      <c r="B259" t="s">
        <v>2202</v>
      </c>
      <c r="C259">
        <v>8</v>
      </c>
    </row>
    <row r="260" spans="1:3" x14ac:dyDescent="0.25">
      <c r="A260" t="s">
        <v>732</v>
      </c>
      <c r="B260" t="s">
        <v>733</v>
      </c>
      <c r="C260">
        <v>8</v>
      </c>
    </row>
    <row r="261" spans="1:3" x14ac:dyDescent="0.25">
      <c r="A261" t="s">
        <v>1499</v>
      </c>
      <c r="B261" t="s">
        <v>2199</v>
      </c>
      <c r="C261">
        <v>8</v>
      </c>
    </row>
    <row r="262" spans="1:3" x14ac:dyDescent="0.25">
      <c r="A262" t="s">
        <v>621</v>
      </c>
      <c r="B262" t="s">
        <v>622</v>
      </c>
      <c r="C262">
        <v>8</v>
      </c>
    </row>
    <row r="263" spans="1:3" x14ac:dyDescent="0.25">
      <c r="A263" t="s">
        <v>517</v>
      </c>
      <c r="B263" t="s">
        <v>518</v>
      </c>
      <c r="C263">
        <v>8</v>
      </c>
    </row>
    <row r="264" spans="1:3" x14ac:dyDescent="0.25">
      <c r="A264" t="s">
        <v>1040</v>
      </c>
      <c r="B264" t="s">
        <v>1041</v>
      </c>
      <c r="C264">
        <v>8</v>
      </c>
    </row>
    <row r="265" spans="1:3" x14ac:dyDescent="0.25">
      <c r="A265" t="s">
        <v>1530</v>
      </c>
      <c r="B265" t="s">
        <v>1531</v>
      </c>
      <c r="C265">
        <v>8</v>
      </c>
    </row>
    <row r="266" spans="1:3" x14ac:dyDescent="0.25">
      <c r="A266" t="s">
        <v>579</v>
      </c>
      <c r="B266" t="s">
        <v>580</v>
      </c>
      <c r="C266">
        <v>8</v>
      </c>
    </row>
    <row r="267" spans="1:3" x14ac:dyDescent="0.25">
      <c r="A267" t="s">
        <v>1649</v>
      </c>
      <c r="B267" t="s">
        <v>1650</v>
      </c>
      <c r="C267">
        <v>8</v>
      </c>
    </row>
    <row r="268" spans="1:3" x14ac:dyDescent="0.25">
      <c r="A268" t="s">
        <v>778</v>
      </c>
      <c r="B268" t="s">
        <v>779</v>
      </c>
      <c r="C268">
        <v>8</v>
      </c>
    </row>
    <row r="269" spans="1:3" x14ac:dyDescent="0.25">
      <c r="A269" t="s">
        <v>1652</v>
      </c>
      <c r="B269" t="s">
        <v>2201</v>
      </c>
      <c r="C269">
        <v>8</v>
      </c>
    </row>
    <row r="270" spans="1:3" x14ac:dyDescent="0.25">
      <c r="A270" t="s">
        <v>1749</v>
      </c>
      <c r="B270" t="s">
        <v>1750</v>
      </c>
      <c r="C270">
        <v>8</v>
      </c>
    </row>
    <row r="271" spans="1:3" x14ac:dyDescent="0.25">
      <c r="A271" t="s">
        <v>1360</v>
      </c>
      <c r="B271" t="s">
        <v>1361</v>
      </c>
      <c r="C271">
        <v>8</v>
      </c>
    </row>
    <row r="272" spans="1:3" x14ac:dyDescent="0.25">
      <c r="A272" t="s">
        <v>754</v>
      </c>
      <c r="B272" t="s">
        <v>755</v>
      </c>
      <c r="C272">
        <v>8</v>
      </c>
    </row>
    <row r="273" spans="1:3" x14ac:dyDescent="0.25">
      <c r="A273" t="s">
        <v>555</v>
      </c>
      <c r="B273" t="s">
        <v>556</v>
      </c>
      <c r="C273">
        <v>7</v>
      </c>
    </row>
    <row r="274" spans="1:3" x14ac:dyDescent="0.25">
      <c r="A274" t="s">
        <v>443</v>
      </c>
      <c r="B274" t="s">
        <v>444</v>
      </c>
      <c r="C274">
        <v>7</v>
      </c>
    </row>
    <row r="275" spans="1:3" x14ac:dyDescent="0.25">
      <c r="A275" t="s">
        <v>189</v>
      </c>
      <c r="B275" t="s">
        <v>2087</v>
      </c>
      <c r="C275">
        <v>7</v>
      </c>
    </row>
    <row r="276" spans="1:3" x14ac:dyDescent="0.25">
      <c r="A276" t="s">
        <v>1431</v>
      </c>
      <c r="B276" t="s">
        <v>1432</v>
      </c>
      <c r="C276">
        <v>7</v>
      </c>
    </row>
    <row r="277" spans="1:3" x14ac:dyDescent="0.25">
      <c r="A277" t="s">
        <v>1738</v>
      </c>
      <c r="B277" t="s">
        <v>1739</v>
      </c>
      <c r="C277">
        <v>7</v>
      </c>
    </row>
    <row r="278" spans="1:3" x14ac:dyDescent="0.25">
      <c r="A278" t="s">
        <v>816</v>
      </c>
      <c r="B278" t="s">
        <v>817</v>
      </c>
      <c r="C278">
        <v>7</v>
      </c>
    </row>
    <row r="279" spans="1:3" x14ac:dyDescent="0.25">
      <c r="A279" t="s">
        <v>619</v>
      </c>
      <c r="B279" t="s">
        <v>620</v>
      </c>
      <c r="C279">
        <v>7</v>
      </c>
    </row>
    <row r="280" spans="1:3" x14ac:dyDescent="0.25">
      <c r="A280" t="s">
        <v>1090</v>
      </c>
      <c r="B280" t="s">
        <v>1091</v>
      </c>
      <c r="C280">
        <v>7</v>
      </c>
    </row>
    <row r="281" spans="1:3" x14ac:dyDescent="0.25">
      <c r="A281" t="s">
        <v>1608</v>
      </c>
      <c r="B281" t="s">
        <v>1609</v>
      </c>
      <c r="C281">
        <v>7</v>
      </c>
    </row>
    <row r="282" spans="1:3" x14ac:dyDescent="0.25">
      <c r="A282" t="s">
        <v>1490</v>
      </c>
      <c r="B282" t="s">
        <v>1491</v>
      </c>
      <c r="C282">
        <v>7</v>
      </c>
    </row>
    <row r="283" spans="1:3" x14ac:dyDescent="0.25">
      <c r="A283" t="s">
        <v>1537</v>
      </c>
      <c r="B283" t="s">
        <v>1538</v>
      </c>
      <c r="C283">
        <v>7</v>
      </c>
    </row>
    <row r="284" spans="1:3" x14ac:dyDescent="0.25">
      <c r="A284" t="s">
        <v>2211</v>
      </c>
      <c r="B284" t="s">
        <v>2212</v>
      </c>
      <c r="C284">
        <v>7</v>
      </c>
    </row>
    <row r="285" spans="1:3" x14ac:dyDescent="0.25">
      <c r="A285" t="s">
        <v>1342</v>
      </c>
      <c r="B285" t="s">
        <v>1343</v>
      </c>
      <c r="C285">
        <v>7</v>
      </c>
    </row>
    <row r="286" spans="1:3" x14ac:dyDescent="0.25">
      <c r="A286" t="s">
        <v>1072</v>
      </c>
      <c r="B286" t="s">
        <v>1073</v>
      </c>
      <c r="C286">
        <v>7</v>
      </c>
    </row>
    <row r="287" spans="1:3" x14ac:dyDescent="0.25">
      <c r="A287" t="s">
        <v>1329</v>
      </c>
      <c r="B287" t="s">
        <v>1330</v>
      </c>
      <c r="C287">
        <v>7</v>
      </c>
    </row>
    <row r="288" spans="1:3" x14ac:dyDescent="0.25">
      <c r="A288" t="s">
        <v>701</v>
      </c>
      <c r="B288" t="s">
        <v>702</v>
      </c>
      <c r="C288">
        <v>7</v>
      </c>
    </row>
    <row r="289" spans="1:3" x14ac:dyDescent="0.25">
      <c r="A289" t="s">
        <v>1699</v>
      </c>
      <c r="B289" t="s">
        <v>1700</v>
      </c>
      <c r="C289">
        <v>7</v>
      </c>
    </row>
    <row r="290" spans="1:3" x14ac:dyDescent="0.25">
      <c r="A290" t="s">
        <v>1160</v>
      </c>
      <c r="B290" t="s">
        <v>1161</v>
      </c>
      <c r="C290">
        <v>7</v>
      </c>
    </row>
    <row r="291" spans="1:3" x14ac:dyDescent="0.25">
      <c r="A291" t="s">
        <v>895</v>
      </c>
      <c r="B291" t="s">
        <v>896</v>
      </c>
      <c r="C291">
        <v>7</v>
      </c>
    </row>
    <row r="292" spans="1:3" x14ac:dyDescent="0.25">
      <c r="A292" t="s">
        <v>1194</v>
      </c>
      <c r="B292" t="s">
        <v>799</v>
      </c>
      <c r="C292">
        <v>7</v>
      </c>
    </row>
    <row r="293" spans="1:3" x14ac:dyDescent="0.25">
      <c r="A293" t="s">
        <v>534</v>
      </c>
      <c r="B293" t="s">
        <v>2213</v>
      </c>
      <c r="C293">
        <v>7</v>
      </c>
    </row>
    <row r="294" spans="1:3" x14ac:dyDescent="0.25">
      <c r="A294" t="s">
        <v>181</v>
      </c>
      <c r="B294" t="s">
        <v>2210</v>
      </c>
      <c r="C294">
        <v>7</v>
      </c>
    </row>
    <row r="295" spans="1:3" x14ac:dyDescent="0.25">
      <c r="A295" t="s">
        <v>1353</v>
      </c>
      <c r="B295" t="s">
        <v>1354</v>
      </c>
      <c r="C295">
        <v>7</v>
      </c>
    </row>
    <row r="296" spans="1:3" x14ac:dyDescent="0.25">
      <c r="A296" t="s">
        <v>1274</v>
      </c>
      <c r="B296" t="s">
        <v>1275</v>
      </c>
      <c r="C296">
        <v>7</v>
      </c>
    </row>
    <row r="297" spans="1:3" x14ac:dyDescent="0.25">
      <c r="A297" t="s">
        <v>1349</v>
      </c>
      <c r="B297" t="s">
        <v>1350</v>
      </c>
      <c r="C297">
        <v>7</v>
      </c>
    </row>
    <row r="298" spans="1:3" x14ac:dyDescent="0.25">
      <c r="A298" t="s">
        <v>258</v>
      </c>
      <c r="B298" t="s">
        <v>259</v>
      </c>
      <c r="C298">
        <v>7</v>
      </c>
    </row>
    <row r="299" spans="1:3" x14ac:dyDescent="0.25">
      <c r="A299" t="s">
        <v>1074</v>
      </c>
      <c r="B299" t="s">
        <v>1075</v>
      </c>
      <c r="C299">
        <v>7</v>
      </c>
    </row>
    <row r="300" spans="1:3" x14ac:dyDescent="0.25">
      <c r="A300" t="s">
        <v>668</v>
      </c>
      <c r="B300" t="s">
        <v>667</v>
      </c>
      <c r="C300">
        <v>7</v>
      </c>
    </row>
    <row r="301" spans="1:3" x14ac:dyDescent="0.25">
      <c r="A301" t="s">
        <v>771</v>
      </c>
      <c r="B301" t="s">
        <v>772</v>
      </c>
      <c r="C301">
        <v>7</v>
      </c>
    </row>
    <row r="302" spans="1:3" x14ac:dyDescent="0.25">
      <c r="A302" t="s">
        <v>724</v>
      </c>
      <c r="B302" t="s">
        <v>725</v>
      </c>
      <c r="C302">
        <v>7</v>
      </c>
    </row>
    <row r="303" spans="1:3" x14ac:dyDescent="0.25">
      <c r="A303" t="s">
        <v>187</v>
      </c>
      <c r="B303" t="s">
        <v>188</v>
      </c>
      <c r="C303">
        <v>7</v>
      </c>
    </row>
    <row r="304" spans="1:3" x14ac:dyDescent="0.25">
      <c r="A304" t="s">
        <v>1541</v>
      </c>
      <c r="B304" t="s">
        <v>2112</v>
      </c>
      <c r="C304">
        <v>7</v>
      </c>
    </row>
    <row r="305" spans="1:3" x14ac:dyDescent="0.25">
      <c r="A305" t="s">
        <v>1168</v>
      </c>
      <c r="B305" t="s">
        <v>1169</v>
      </c>
      <c r="C305">
        <v>7</v>
      </c>
    </row>
    <row r="306" spans="1:3" x14ac:dyDescent="0.25">
      <c r="A306" t="s">
        <v>207</v>
      </c>
      <c r="B306" t="s">
        <v>208</v>
      </c>
      <c r="C306">
        <v>7</v>
      </c>
    </row>
    <row r="307" spans="1:3" x14ac:dyDescent="0.25">
      <c r="A307" t="s">
        <v>1635</v>
      </c>
      <c r="B307" t="s">
        <v>1634</v>
      </c>
      <c r="C307">
        <v>6</v>
      </c>
    </row>
    <row r="308" spans="1:3" x14ac:dyDescent="0.25">
      <c r="A308" t="s">
        <v>769</v>
      </c>
      <c r="B308" t="s">
        <v>2309</v>
      </c>
      <c r="C308">
        <v>6</v>
      </c>
    </row>
    <row r="309" spans="1:3" x14ac:dyDescent="0.25">
      <c r="A309" t="s">
        <v>321</v>
      </c>
      <c r="B309" t="s">
        <v>322</v>
      </c>
      <c r="C309">
        <v>6</v>
      </c>
    </row>
    <row r="310" spans="1:3" x14ac:dyDescent="0.25">
      <c r="A310" t="s">
        <v>2810</v>
      </c>
      <c r="B310" t="s">
        <v>2811</v>
      </c>
      <c r="C310">
        <v>6</v>
      </c>
    </row>
    <row r="311" spans="1:3" x14ac:dyDescent="0.25">
      <c r="A311" t="s">
        <v>281</v>
      </c>
      <c r="B311" t="s">
        <v>282</v>
      </c>
      <c r="C311">
        <v>6</v>
      </c>
    </row>
    <row r="312" spans="1:3" x14ac:dyDescent="0.25">
      <c r="A312" t="s">
        <v>738</v>
      </c>
      <c r="B312" t="s">
        <v>739</v>
      </c>
      <c r="C312">
        <v>6</v>
      </c>
    </row>
    <row r="313" spans="1:3" x14ac:dyDescent="0.25">
      <c r="A313" t="s">
        <v>219</v>
      </c>
      <c r="B313" t="s">
        <v>220</v>
      </c>
      <c r="C313">
        <v>6</v>
      </c>
    </row>
    <row r="314" spans="1:3" x14ac:dyDescent="0.25">
      <c r="A314" t="s">
        <v>1517</v>
      </c>
      <c r="B314" t="s">
        <v>1518</v>
      </c>
      <c r="C314">
        <v>6</v>
      </c>
    </row>
    <row r="315" spans="1:3" x14ac:dyDescent="0.25">
      <c r="A315" t="s">
        <v>1067</v>
      </c>
      <c r="B315" t="s">
        <v>1068</v>
      </c>
      <c r="C315">
        <v>6</v>
      </c>
    </row>
    <row r="316" spans="1:3" x14ac:dyDescent="0.25">
      <c r="A316" t="s">
        <v>1726</v>
      </c>
      <c r="B316" t="s">
        <v>2074</v>
      </c>
      <c r="C316">
        <v>6</v>
      </c>
    </row>
    <row r="317" spans="1:3" x14ac:dyDescent="0.25">
      <c r="A317" t="s">
        <v>2895</v>
      </c>
      <c r="B317" t="s">
        <v>2896</v>
      </c>
      <c r="C317">
        <v>6</v>
      </c>
    </row>
    <row r="318" spans="1:3" x14ac:dyDescent="0.25">
      <c r="A318" t="s">
        <v>1057</v>
      </c>
      <c r="B318" t="s">
        <v>1058</v>
      </c>
      <c r="C318">
        <v>6</v>
      </c>
    </row>
    <row r="319" spans="1:3" x14ac:dyDescent="0.25">
      <c r="A319" t="s">
        <v>643</v>
      </c>
      <c r="B319" t="s">
        <v>644</v>
      </c>
      <c r="C319">
        <v>6</v>
      </c>
    </row>
    <row r="320" spans="1:3" x14ac:dyDescent="0.25">
      <c r="A320" t="s">
        <v>1703</v>
      </c>
      <c r="B320" t="s">
        <v>1704</v>
      </c>
      <c r="C320">
        <v>6</v>
      </c>
    </row>
    <row r="321" spans="1:3" x14ac:dyDescent="0.25">
      <c r="A321" t="s">
        <v>1444</v>
      </c>
      <c r="B321" t="s">
        <v>1443</v>
      </c>
      <c r="C321">
        <v>6</v>
      </c>
    </row>
    <row r="322" spans="1:3" x14ac:dyDescent="0.25">
      <c r="A322" t="s">
        <v>251</v>
      </c>
      <c r="B322" t="s">
        <v>2583</v>
      </c>
      <c r="C322">
        <v>6</v>
      </c>
    </row>
    <row r="323" spans="1:3" x14ac:dyDescent="0.25">
      <c r="A323" t="s">
        <v>1289</v>
      </c>
      <c r="B323" t="s">
        <v>1290</v>
      </c>
      <c r="C323">
        <v>6</v>
      </c>
    </row>
    <row r="324" spans="1:3" x14ac:dyDescent="0.25">
      <c r="A324" t="s">
        <v>924</v>
      </c>
      <c r="B324" t="s">
        <v>925</v>
      </c>
      <c r="C324">
        <v>6</v>
      </c>
    </row>
    <row r="325" spans="1:3" x14ac:dyDescent="0.25">
      <c r="A325" t="s">
        <v>1606</v>
      </c>
      <c r="B325" t="s">
        <v>1607</v>
      </c>
      <c r="C325">
        <v>6</v>
      </c>
    </row>
    <row r="326" spans="1:3" x14ac:dyDescent="0.25">
      <c r="A326" t="s">
        <v>879</v>
      </c>
      <c r="B326" t="s">
        <v>880</v>
      </c>
      <c r="C326">
        <v>6</v>
      </c>
    </row>
    <row r="327" spans="1:3" x14ac:dyDescent="0.25">
      <c r="A327" t="s">
        <v>2240</v>
      </c>
      <c r="B327" t="s">
        <v>2241</v>
      </c>
      <c r="C327">
        <v>6</v>
      </c>
    </row>
    <row r="328" spans="1:3" x14ac:dyDescent="0.25">
      <c r="A328" t="s">
        <v>716</v>
      </c>
      <c r="B328" t="s">
        <v>717</v>
      </c>
      <c r="C328">
        <v>6</v>
      </c>
    </row>
    <row r="329" spans="1:3" x14ac:dyDescent="0.25">
      <c r="A329" t="s">
        <v>1620</v>
      </c>
      <c r="B329" t="s">
        <v>1621</v>
      </c>
      <c r="C329">
        <v>6</v>
      </c>
    </row>
    <row r="330" spans="1:3" x14ac:dyDescent="0.25">
      <c r="A330" t="s">
        <v>1401</v>
      </c>
      <c r="B330" t="s">
        <v>1400</v>
      </c>
      <c r="C330">
        <v>6</v>
      </c>
    </row>
    <row r="331" spans="1:3" x14ac:dyDescent="0.25">
      <c r="A331" t="s">
        <v>523</v>
      </c>
      <c r="B331" t="s">
        <v>524</v>
      </c>
      <c r="C331">
        <v>6</v>
      </c>
    </row>
    <row r="332" spans="1:3" x14ac:dyDescent="0.25">
      <c r="A332" t="s">
        <v>1167</v>
      </c>
      <c r="B332" t="s">
        <v>3223</v>
      </c>
      <c r="C332">
        <v>6</v>
      </c>
    </row>
    <row r="333" spans="1:3" x14ac:dyDescent="0.25">
      <c r="A333" t="s">
        <v>663</v>
      </c>
      <c r="B333" t="s">
        <v>2111</v>
      </c>
      <c r="C333">
        <v>6</v>
      </c>
    </row>
    <row r="334" spans="1:3" x14ac:dyDescent="0.25">
      <c r="A334" t="s">
        <v>268</v>
      </c>
      <c r="B334" t="s">
        <v>269</v>
      </c>
      <c r="C334">
        <v>6</v>
      </c>
    </row>
    <row r="335" spans="1:3" x14ac:dyDescent="0.25">
      <c r="A335" t="s">
        <v>994</v>
      </c>
      <c r="B335" t="s">
        <v>995</v>
      </c>
      <c r="C335">
        <v>6</v>
      </c>
    </row>
    <row r="336" spans="1:3" x14ac:dyDescent="0.25">
      <c r="A336" t="s">
        <v>1604</v>
      </c>
      <c r="B336" t="s">
        <v>1605</v>
      </c>
      <c r="C336">
        <v>6</v>
      </c>
    </row>
    <row r="337" spans="1:3" x14ac:dyDescent="0.25">
      <c r="A337" t="s">
        <v>804</v>
      </c>
      <c r="B337" t="s">
        <v>805</v>
      </c>
      <c r="C337">
        <v>6</v>
      </c>
    </row>
    <row r="338" spans="1:3" x14ac:dyDescent="0.25">
      <c r="A338" t="s">
        <v>271</v>
      </c>
      <c r="B338" t="s">
        <v>272</v>
      </c>
      <c r="C338">
        <v>6</v>
      </c>
    </row>
    <row r="339" spans="1:3" x14ac:dyDescent="0.25">
      <c r="A339" t="s">
        <v>2216</v>
      </c>
      <c r="B339" t="s">
        <v>2217</v>
      </c>
      <c r="C339">
        <v>6</v>
      </c>
    </row>
    <row r="340" spans="1:3" x14ac:dyDescent="0.25">
      <c r="A340" t="s">
        <v>681</v>
      </c>
      <c r="B340" t="s">
        <v>682</v>
      </c>
      <c r="C340">
        <v>6</v>
      </c>
    </row>
    <row r="341" spans="1:3" x14ac:dyDescent="0.25">
      <c r="A341" t="s">
        <v>227</v>
      </c>
      <c r="B341" t="s">
        <v>228</v>
      </c>
      <c r="C341">
        <v>6</v>
      </c>
    </row>
    <row r="342" spans="1:3" x14ac:dyDescent="0.25">
      <c r="A342" t="s">
        <v>592</v>
      </c>
      <c r="B342" t="s">
        <v>593</v>
      </c>
      <c r="C342">
        <v>6</v>
      </c>
    </row>
    <row r="343" spans="1:3" x14ac:dyDescent="0.25">
      <c r="A343" t="s">
        <v>740</v>
      </c>
      <c r="B343" t="s">
        <v>741</v>
      </c>
      <c r="C343">
        <v>6</v>
      </c>
    </row>
    <row r="344" spans="1:3" x14ac:dyDescent="0.25">
      <c r="A344" t="s">
        <v>1402</v>
      </c>
      <c r="B344" t="s">
        <v>2042</v>
      </c>
      <c r="C344">
        <v>6</v>
      </c>
    </row>
    <row r="345" spans="1:3" x14ac:dyDescent="0.25">
      <c r="A345" t="s">
        <v>298</v>
      </c>
      <c r="B345" t="s">
        <v>299</v>
      </c>
      <c r="C345">
        <v>6</v>
      </c>
    </row>
    <row r="346" spans="1:3" x14ac:dyDescent="0.25">
      <c r="A346" t="s">
        <v>162</v>
      </c>
      <c r="B346" t="s">
        <v>834</v>
      </c>
      <c r="C346">
        <v>5</v>
      </c>
    </row>
    <row r="347" spans="1:3" x14ac:dyDescent="0.25">
      <c r="A347" t="s">
        <v>1577</v>
      </c>
      <c r="B347" t="s">
        <v>1578</v>
      </c>
      <c r="C347">
        <v>5</v>
      </c>
    </row>
    <row r="348" spans="1:3" x14ac:dyDescent="0.25">
      <c r="A348" t="s">
        <v>819</v>
      </c>
      <c r="B348" t="s">
        <v>820</v>
      </c>
      <c r="C348">
        <v>5</v>
      </c>
    </row>
    <row r="349" spans="1:3" x14ac:dyDescent="0.25">
      <c r="A349" t="s">
        <v>1125</v>
      </c>
      <c r="B349" t="s">
        <v>1126</v>
      </c>
      <c r="C349">
        <v>5</v>
      </c>
    </row>
    <row r="350" spans="1:3" x14ac:dyDescent="0.25">
      <c r="A350" t="s">
        <v>798</v>
      </c>
      <c r="B350" t="s">
        <v>2253</v>
      </c>
      <c r="C350">
        <v>5</v>
      </c>
    </row>
    <row r="351" spans="1:3" x14ac:dyDescent="0.25">
      <c r="A351" t="s">
        <v>1262</v>
      </c>
      <c r="B351" t="s">
        <v>1263</v>
      </c>
      <c r="C351">
        <v>5</v>
      </c>
    </row>
    <row r="352" spans="1:3" x14ac:dyDescent="0.25">
      <c r="A352" t="s">
        <v>452</v>
      </c>
      <c r="B352" t="s">
        <v>453</v>
      </c>
      <c r="C352">
        <v>5</v>
      </c>
    </row>
    <row r="353" spans="1:3" x14ac:dyDescent="0.25">
      <c r="A353" t="s">
        <v>1731</v>
      </c>
      <c r="B353" t="s">
        <v>1732</v>
      </c>
      <c r="C353">
        <v>5</v>
      </c>
    </row>
    <row r="354" spans="1:3" x14ac:dyDescent="0.25">
      <c r="A354" t="s">
        <v>539</v>
      </c>
      <c r="B354" t="s">
        <v>540</v>
      </c>
      <c r="C354">
        <v>5</v>
      </c>
    </row>
    <row r="355" spans="1:3" x14ac:dyDescent="0.25">
      <c r="A355" t="s">
        <v>822</v>
      </c>
      <c r="B355" t="s">
        <v>821</v>
      </c>
      <c r="C355">
        <v>5</v>
      </c>
    </row>
    <row r="356" spans="1:3" x14ac:dyDescent="0.25">
      <c r="A356" t="s">
        <v>385</v>
      </c>
      <c r="B356" t="s">
        <v>386</v>
      </c>
      <c r="C356">
        <v>5</v>
      </c>
    </row>
    <row r="357" spans="1:3" x14ac:dyDescent="0.25">
      <c r="A357" t="s">
        <v>1307</v>
      </c>
      <c r="B357" t="s">
        <v>1308</v>
      </c>
      <c r="C357">
        <v>5</v>
      </c>
    </row>
    <row r="358" spans="1:3" x14ac:dyDescent="0.25">
      <c r="A358" t="s">
        <v>1100</v>
      </c>
      <c r="B358" t="s">
        <v>1101</v>
      </c>
      <c r="C358">
        <v>5</v>
      </c>
    </row>
    <row r="359" spans="1:3" x14ac:dyDescent="0.25">
      <c r="A359" t="s">
        <v>842</v>
      </c>
      <c r="B359" t="s">
        <v>843</v>
      </c>
      <c r="C359">
        <v>5</v>
      </c>
    </row>
    <row r="360" spans="1:3" x14ac:dyDescent="0.25">
      <c r="A360" t="s">
        <v>174</v>
      </c>
      <c r="B360" t="s">
        <v>175</v>
      </c>
      <c r="C360">
        <v>5</v>
      </c>
    </row>
    <row r="361" spans="1:3" x14ac:dyDescent="0.25">
      <c r="A361" t="s">
        <v>1197</v>
      </c>
      <c r="B361" t="s">
        <v>1198</v>
      </c>
      <c r="C361">
        <v>5</v>
      </c>
    </row>
    <row r="362" spans="1:3" x14ac:dyDescent="0.25">
      <c r="A362" t="s">
        <v>1147</v>
      </c>
      <c r="B362" t="s">
        <v>1148</v>
      </c>
      <c r="C362">
        <v>5</v>
      </c>
    </row>
    <row r="363" spans="1:3" x14ac:dyDescent="0.25">
      <c r="A363" t="s">
        <v>363</v>
      </c>
      <c r="B363" t="s">
        <v>364</v>
      </c>
      <c r="C363">
        <v>5</v>
      </c>
    </row>
    <row r="364" spans="1:3" x14ac:dyDescent="0.25">
      <c r="A364" t="s">
        <v>802</v>
      </c>
      <c r="B364" t="s">
        <v>803</v>
      </c>
      <c r="C364">
        <v>5</v>
      </c>
    </row>
    <row r="365" spans="1:3" x14ac:dyDescent="0.25">
      <c r="A365" t="s">
        <v>288</v>
      </c>
      <c r="B365" t="s">
        <v>289</v>
      </c>
      <c r="C365">
        <v>5</v>
      </c>
    </row>
    <row r="366" spans="1:3" x14ac:dyDescent="0.25">
      <c r="A366" t="s">
        <v>1579</v>
      </c>
      <c r="B366" t="s">
        <v>1580</v>
      </c>
      <c r="C366">
        <v>5</v>
      </c>
    </row>
    <row r="367" spans="1:3" x14ac:dyDescent="0.25">
      <c r="A367" t="s">
        <v>371</v>
      </c>
      <c r="B367" t="s">
        <v>2075</v>
      </c>
      <c r="C367">
        <v>5</v>
      </c>
    </row>
    <row r="368" spans="1:3" x14ac:dyDescent="0.25">
      <c r="A368" t="s">
        <v>2048</v>
      </c>
      <c r="B368" t="s">
        <v>2049</v>
      </c>
      <c r="C368">
        <v>5</v>
      </c>
    </row>
    <row r="369" spans="1:3" x14ac:dyDescent="0.25">
      <c r="A369" t="s">
        <v>776</v>
      </c>
      <c r="B369" t="s">
        <v>777</v>
      </c>
      <c r="C369">
        <v>5</v>
      </c>
    </row>
    <row r="370" spans="1:3" x14ac:dyDescent="0.25">
      <c r="A370" t="s">
        <v>742</v>
      </c>
      <c r="B370" t="s">
        <v>743</v>
      </c>
      <c r="C370">
        <v>5</v>
      </c>
    </row>
    <row r="371" spans="1:3" x14ac:dyDescent="0.25">
      <c r="A371" t="s">
        <v>439</v>
      </c>
      <c r="B371" t="s">
        <v>440</v>
      </c>
      <c r="C371">
        <v>5</v>
      </c>
    </row>
    <row r="372" spans="1:3" x14ac:dyDescent="0.25">
      <c r="A372" t="s">
        <v>928</v>
      </c>
      <c r="B372" t="s">
        <v>929</v>
      </c>
      <c r="C372">
        <v>5</v>
      </c>
    </row>
    <row r="373" spans="1:3" x14ac:dyDescent="0.25">
      <c r="A373" t="s">
        <v>720</v>
      </c>
      <c r="B373" t="s">
        <v>721</v>
      </c>
      <c r="C373">
        <v>5</v>
      </c>
    </row>
    <row r="374" spans="1:3" x14ac:dyDescent="0.25">
      <c r="A374" t="s">
        <v>1104</v>
      </c>
      <c r="B374" t="s">
        <v>1105</v>
      </c>
      <c r="C374">
        <v>5</v>
      </c>
    </row>
    <row r="375" spans="1:3" x14ac:dyDescent="0.25">
      <c r="A375" t="s">
        <v>1005</v>
      </c>
      <c r="B375" t="s">
        <v>1006</v>
      </c>
      <c r="C375">
        <v>5</v>
      </c>
    </row>
    <row r="376" spans="1:3" x14ac:dyDescent="0.25">
      <c r="A376" t="s">
        <v>577</v>
      </c>
      <c r="B376" t="s">
        <v>578</v>
      </c>
      <c r="C376">
        <v>5</v>
      </c>
    </row>
    <row r="377" spans="1:3" x14ac:dyDescent="0.25">
      <c r="A377" t="s">
        <v>675</v>
      </c>
      <c r="B377" t="s">
        <v>676</v>
      </c>
      <c r="C377">
        <v>5</v>
      </c>
    </row>
    <row r="378" spans="1:3" x14ac:dyDescent="0.25">
      <c r="A378" t="s">
        <v>1124</v>
      </c>
      <c r="B378" t="s">
        <v>2343</v>
      </c>
      <c r="C378">
        <v>5</v>
      </c>
    </row>
    <row r="379" spans="1:3" x14ac:dyDescent="0.25">
      <c r="A379" t="s">
        <v>347</v>
      </c>
      <c r="B379" t="s">
        <v>2088</v>
      </c>
      <c r="C379">
        <v>5</v>
      </c>
    </row>
    <row r="380" spans="1:3" x14ac:dyDescent="0.25">
      <c r="A380" t="s">
        <v>240</v>
      </c>
      <c r="B380" t="s">
        <v>241</v>
      </c>
      <c r="C380">
        <v>5</v>
      </c>
    </row>
    <row r="381" spans="1:3" x14ac:dyDescent="0.25">
      <c r="A381" t="s">
        <v>1254</v>
      </c>
      <c r="B381" t="s">
        <v>2076</v>
      </c>
      <c r="C381">
        <v>5</v>
      </c>
    </row>
    <row r="382" spans="1:3" x14ac:dyDescent="0.25">
      <c r="A382" t="s">
        <v>1112</v>
      </c>
      <c r="B382" t="s">
        <v>1113</v>
      </c>
      <c r="C382">
        <v>5</v>
      </c>
    </row>
    <row r="383" spans="1:3" x14ac:dyDescent="0.25">
      <c r="A383" t="s">
        <v>985</v>
      </c>
      <c r="B383" t="s">
        <v>986</v>
      </c>
      <c r="C383">
        <v>5</v>
      </c>
    </row>
    <row r="384" spans="1:3" x14ac:dyDescent="0.25">
      <c r="A384" t="s">
        <v>870</v>
      </c>
      <c r="B384" t="s">
        <v>2236</v>
      </c>
      <c r="C384">
        <v>5</v>
      </c>
    </row>
    <row r="385" spans="1:3" x14ac:dyDescent="0.25">
      <c r="A385" t="s">
        <v>1292</v>
      </c>
      <c r="B385" t="s">
        <v>1293</v>
      </c>
      <c r="C385">
        <v>5</v>
      </c>
    </row>
    <row r="386" spans="1:3" x14ac:dyDescent="0.25">
      <c r="A386" t="s">
        <v>482</v>
      </c>
      <c r="B386" t="s">
        <v>2593</v>
      </c>
      <c r="C386">
        <v>5</v>
      </c>
    </row>
    <row r="387" spans="1:3" x14ac:dyDescent="0.25">
      <c r="A387" t="s">
        <v>2594</v>
      </c>
      <c r="B387" t="s">
        <v>2595</v>
      </c>
      <c r="C387">
        <v>5</v>
      </c>
    </row>
    <row r="388" spans="1:3" x14ac:dyDescent="0.25">
      <c r="A388" t="s">
        <v>393</v>
      </c>
      <c r="B388" t="s">
        <v>394</v>
      </c>
      <c r="C388">
        <v>5</v>
      </c>
    </row>
    <row r="389" spans="1:3" x14ac:dyDescent="0.25">
      <c r="A389" t="s">
        <v>2218</v>
      </c>
      <c r="B389" t="s">
        <v>2219</v>
      </c>
      <c r="C389">
        <v>5</v>
      </c>
    </row>
    <row r="390" spans="1:3" x14ac:dyDescent="0.25">
      <c r="A390" t="s">
        <v>892</v>
      </c>
      <c r="B390" t="s">
        <v>889</v>
      </c>
      <c r="C390">
        <v>5</v>
      </c>
    </row>
    <row r="391" spans="1:3" x14ac:dyDescent="0.25">
      <c r="A391" t="s">
        <v>575</v>
      </c>
      <c r="B391" t="s">
        <v>576</v>
      </c>
      <c r="C391">
        <v>5</v>
      </c>
    </row>
    <row r="392" spans="1:3" x14ac:dyDescent="0.25">
      <c r="A392" t="s">
        <v>938</v>
      </c>
      <c r="B392" t="s">
        <v>939</v>
      </c>
      <c r="C392">
        <v>5</v>
      </c>
    </row>
    <row r="393" spans="1:3" x14ac:dyDescent="0.25">
      <c r="A393" t="s">
        <v>1344</v>
      </c>
      <c r="B393" t="s">
        <v>1345</v>
      </c>
      <c r="C393">
        <v>5</v>
      </c>
    </row>
    <row r="394" spans="1:3" x14ac:dyDescent="0.25">
      <c r="A394" t="s">
        <v>2234</v>
      </c>
      <c r="B394" t="s">
        <v>2235</v>
      </c>
      <c r="C394">
        <v>5</v>
      </c>
    </row>
    <row r="395" spans="1:3" x14ac:dyDescent="0.25">
      <c r="A395" t="s">
        <v>695</v>
      </c>
      <c r="B395" t="s">
        <v>696</v>
      </c>
      <c r="C395">
        <v>5</v>
      </c>
    </row>
    <row r="396" spans="1:3" x14ac:dyDescent="0.25">
      <c r="A396" t="s">
        <v>1686</v>
      </c>
      <c r="B396" t="s">
        <v>1227</v>
      </c>
      <c r="C396">
        <v>5</v>
      </c>
    </row>
    <row r="397" spans="1:3" x14ac:dyDescent="0.25">
      <c r="A397" t="s">
        <v>633</v>
      </c>
      <c r="B397" t="s">
        <v>634</v>
      </c>
      <c r="C397">
        <v>5</v>
      </c>
    </row>
    <row r="398" spans="1:3" x14ac:dyDescent="0.25">
      <c r="A398" t="s">
        <v>1266</v>
      </c>
      <c r="B398" t="s">
        <v>1267</v>
      </c>
      <c r="C398">
        <v>5</v>
      </c>
    </row>
    <row r="399" spans="1:3" x14ac:dyDescent="0.25">
      <c r="A399" t="s">
        <v>1011</v>
      </c>
      <c r="B399" t="s">
        <v>1012</v>
      </c>
      <c r="C399">
        <v>5</v>
      </c>
    </row>
    <row r="400" spans="1:3" x14ac:dyDescent="0.25">
      <c r="A400" t="s">
        <v>860</v>
      </c>
      <c r="B400" t="s">
        <v>861</v>
      </c>
      <c r="C400">
        <v>5</v>
      </c>
    </row>
    <row r="401" spans="1:3" x14ac:dyDescent="0.25">
      <c r="A401" t="s">
        <v>1709</v>
      </c>
      <c r="B401" t="s">
        <v>372</v>
      </c>
      <c r="C401">
        <v>5</v>
      </c>
    </row>
    <row r="402" spans="1:3" x14ac:dyDescent="0.25">
      <c r="A402" t="s">
        <v>1272</v>
      </c>
      <c r="B402" t="s">
        <v>1273</v>
      </c>
      <c r="C402">
        <v>5</v>
      </c>
    </row>
    <row r="403" spans="1:3" x14ac:dyDescent="0.25">
      <c r="A403" t="s">
        <v>2222</v>
      </c>
      <c r="B403" t="s">
        <v>2223</v>
      </c>
      <c r="C403">
        <v>5</v>
      </c>
    </row>
    <row r="404" spans="1:3" x14ac:dyDescent="0.25">
      <c r="A404" t="s">
        <v>504</v>
      </c>
      <c r="B404" t="s">
        <v>505</v>
      </c>
      <c r="C404">
        <v>5</v>
      </c>
    </row>
    <row r="405" spans="1:3" x14ac:dyDescent="0.25">
      <c r="A405" t="s">
        <v>345</v>
      </c>
      <c r="B405" t="s">
        <v>2224</v>
      </c>
      <c r="C405">
        <v>5</v>
      </c>
    </row>
    <row r="406" spans="1:3" x14ac:dyDescent="0.25">
      <c r="A406" t="s">
        <v>722</v>
      </c>
      <c r="B406" t="s">
        <v>723</v>
      </c>
      <c r="C406">
        <v>5</v>
      </c>
    </row>
    <row r="407" spans="1:3" x14ac:dyDescent="0.25">
      <c r="A407" t="s">
        <v>630</v>
      </c>
      <c r="B407" t="s">
        <v>631</v>
      </c>
      <c r="C407">
        <v>4</v>
      </c>
    </row>
    <row r="408" spans="1:3" x14ac:dyDescent="0.25">
      <c r="A408" t="s">
        <v>611</v>
      </c>
      <c r="B408" t="s">
        <v>612</v>
      </c>
      <c r="C408">
        <v>4</v>
      </c>
    </row>
    <row r="409" spans="1:3" x14ac:dyDescent="0.25">
      <c r="A409" t="s">
        <v>209</v>
      </c>
      <c r="B409" t="s">
        <v>210</v>
      </c>
      <c r="C409">
        <v>4</v>
      </c>
    </row>
    <row r="410" spans="1:3" x14ac:dyDescent="0.25">
      <c r="A410" t="s">
        <v>397</v>
      </c>
      <c r="B410" t="s">
        <v>396</v>
      </c>
      <c r="C410">
        <v>4</v>
      </c>
    </row>
    <row r="411" spans="1:3" x14ac:dyDescent="0.25">
      <c r="A411" t="s">
        <v>703</v>
      </c>
      <c r="B411" t="s">
        <v>704</v>
      </c>
      <c r="C411">
        <v>4</v>
      </c>
    </row>
    <row r="412" spans="1:3" x14ac:dyDescent="0.25">
      <c r="A412" t="s">
        <v>906</v>
      </c>
      <c r="B412" t="s">
        <v>907</v>
      </c>
      <c r="C412">
        <v>4</v>
      </c>
    </row>
    <row r="413" spans="1:3" x14ac:dyDescent="0.25">
      <c r="A413" t="s">
        <v>748</v>
      </c>
      <c r="B413" t="s">
        <v>749</v>
      </c>
      <c r="C413">
        <v>4</v>
      </c>
    </row>
    <row r="414" spans="1:3" x14ac:dyDescent="0.25">
      <c r="A414" t="s">
        <v>488</v>
      </c>
      <c r="B414" t="s">
        <v>489</v>
      </c>
      <c r="C414">
        <v>4</v>
      </c>
    </row>
    <row r="415" spans="1:3" x14ac:dyDescent="0.25">
      <c r="A415" t="s">
        <v>1630</v>
      </c>
      <c r="B415" t="s">
        <v>1631</v>
      </c>
      <c r="C415">
        <v>4</v>
      </c>
    </row>
    <row r="416" spans="1:3" x14ac:dyDescent="0.25">
      <c r="A416" t="s">
        <v>864</v>
      </c>
      <c r="B416" t="s">
        <v>865</v>
      </c>
      <c r="C416">
        <v>4</v>
      </c>
    </row>
    <row r="417" spans="1:3" x14ac:dyDescent="0.25">
      <c r="A417" t="s">
        <v>1478</v>
      </c>
      <c r="B417" t="s">
        <v>1479</v>
      </c>
      <c r="C417">
        <v>4</v>
      </c>
    </row>
    <row r="418" spans="1:3" x14ac:dyDescent="0.25">
      <c r="A418" t="s">
        <v>762</v>
      </c>
      <c r="B418" t="s">
        <v>763</v>
      </c>
      <c r="C418">
        <v>4</v>
      </c>
    </row>
    <row r="419" spans="1:3" x14ac:dyDescent="0.25">
      <c r="A419" t="s">
        <v>766</v>
      </c>
      <c r="B419" t="s">
        <v>767</v>
      </c>
      <c r="C419">
        <v>4</v>
      </c>
    </row>
    <row r="420" spans="1:3" x14ac:dyDescent="0.25">
      <c r="A420" t="s">
        <v>468</v>
      </c>
      <c r="B420" t="s">
        <v>2772</v>
      </c>
      <c r="C420">
        <v>4</v>
      </c>
    </row>
    <row r="421" spans="1:3" x14ac:dyDescent="0.25">
      <c r="A421" t="s">
        <v>1644</v>
      </c>
      <c r="B421" t="s">
        <v>1645</v>
      </c>
      <c r="C421">
        <v>4</v>
      </c>
    </row>
    <row r="422" spans="1:3" x14ac:dyDescent="0.25">
      <c r="A422" t="s">
        <v>1107</v>
      </c>
      <c r="B422" t="s">
        <v>1108</v>
      </c>
      <c r="C422">
        <v>4</v>
      </c>
    </row>
    <row r="423" spans="1:3" x14ac:dyDescent="0.25">
      <c r="A423" t="s">
        <v>170</v>
      </c>
      <c r="B423" t="s">
        <v>1201</v>
      </c>
      <c r="C423">
        <v>4</v>
      </c>
    </row>
    <row r="424" spans="1:3" x14ac:dyDescent="0.25">
      <c r="A424" t="s">
        <v>830</v>
      </c>
      <c r="B424" t="s">
        <v>2273</v>
      </c>
      <c r="C424">
        <v>4</v>
      </c>
    </row>
    <row r="425" spans="1:3" x14ac:dyDescent="0.25">
      <c r="A425" t="s">
        <v>562</v>
      </c>
      <c r="B425" t="s">
        <v>2274</v>
      </c>
      <c r="C425">
        <v>4</v>
      </c>
    </row>
    <row r="426" spans="1:3" x14ac:dyDescent="0.25">
      <c r="A426" t="s">
        <v>1758</v>
      </c>
      <c r="B426" t="s">
        <v>1759</v>
      </c>
      <c r="C426">
        <v>4</v>
      </c>
    </row>
    <row r="427" spans="1:3" x14ac:dyDescent="0.25">
      <c r="A427" t="s">
        <v>1640</v>
      </c>
      <c r="B427" t="s">
        <v>1641</v>
      </c>
      <c r="C427">
        <v>4</v>
      </c>
    </row>
    <row r="428" spans="1:3" x14ac:dyDescent="0.25">
      <c r="A428" t="s">
        <v>1137</v>
      </c>
      <c r="B428" t="s">
        <v>394</v>
      </c>
      <c r="C428">
        <v>4</v>
      </c>
    </row>
    <row r="429" spans="1:3" x14ac:dyDescent="0.25">
      <c r="A429" t="s">
        <v>417</v>
      </c>
      <c r="B429" t="s">
        <v>2275</v>
      </c>
      <c r="C429">
        <v>4</v>
      </c>
    </row>
    <row r="430" spans="1:3" x14ac:dyDescent="0.25">
      <c r="A430" t="s">
        <v>1539</v>
      </c>
      <c r="B430" t="s">
        <v>1540</v>
      </c>
      <c r="C430">
        <v>4</v>
      </c>
    </row>
    <row r="431" spans="1:3" x14ac:dyDescent="0.25">
      <c r="A431" t="s">
        <v>359</v>
      </c>
      <c r="B431" t="s">
        <v>360</v>
      </c>
      <c r="C431">
        <v>4</v>
      </c>
    </row>
    <row r="432" spans="1:3" x14ac:dyDescent="0.25">
      <c r="A432" t="s">
        <v>1616</v>
      </c>
      <c r="B432" t="s">
        <v>1617</v>
      </c>
      <c r="C432">
        <v>4</v>
      </c>
    </row>
    <row r="433" spans="1:3" x14ac:dyDescent="0.25">
      <c r="A433" t="s">
        <v>1175</v>
      </c>
      <c r="B433" t="s">
        <v>1176</v>
      </c>
      <c r="C433">
        <v>4</v>
      </c>
    </row>
    <row r="434" spans="1:3" x14ac:dyDescent="0.25">
      <c r="A434" t="s">
        <v>949</v>
      </c>
      <c r="B434" t="s">
        <v>950</v>
      </c>
      <c r="C434">
        <v>4</v>
      </c>
    </row>
    <row r="435" spans="1:3" x14ac:dyDescent="0.25">
      <c r="A435" t="s">
        <v>983</v>
      </c>
      <c r="B435" t="s">
        <v>2665</v>
      </c>
      <c r="C435">
        <v>4</v>
      </c>
    </row>
    <row r="436" spans="1:3" x14ac:dyDescent="0.25">
      <c r="A436" t="s">
        <v>606</v>
      </c>
      <c r="B436" t="s">
        <v>607</v>
      </c>
      <c r="C436">
        <v>4</v>
      </c>
    </row>
    <row r="437" spans="1:3" x14ac:dyDescent="0.25">
      <c r="A437" t="s">
        <v>2230</v>
      </c>
      <c r="B437" t="s">
        <v>2231</v>
      </c>
      <c r="C437">
        <v>4</v>
      </c>
    </row>
    <row r="438" spans="1:3" x14ac:dyDescent="0.25">
      <c r="A438" t="s">
        <v>389</v>
      </c>
      <c r="B438" t="s">
        <v>390</v>
      </c>
      <c r="C438">
        <v>4</v>
      </c>
    </row>
    <row r="439" spans="1:3" x14ac:dyDescent="0.25">
      <c r="A439" t="s">
        <v>1761</v>
      </c>
      <c r="B439" t="s">
        <v>788</v>
      </c>
      <c r="C439">
        <v>4</v>
      </c>
    </row>
    <row r="440" spans="1:3" x14ac:dyDescent="0.25">
      <c r="A440" t="s">
        <v>1322</v>
      </c>
      <c r="B440" t="s">
        <v>1323</v>
      </c>
      <c r="C440">
        <v>4</v>
      </c>
    </row>
    <row r="441" spans="1:3" x14ac:dyDescent="0.25">
      <c r="A441" t="s">
        <v>1185</v>
      </c>
      <c r="B441" t="s">
        <v>1186</v>
      </c>
      <c r="C441">
        <v>4</v>
      </c>
    </row>
    <row r="442" spans="1:3" x14ac:dyDescent="0.25">
      <c r="A442" t="s">
        <v>600</v>
      </c>
      <c r="B442" t="s">
        <v>601</v>
      </c>
      <c r="C442">
        <v>4</v>
      </c>
    </row>
    <row r="443" spans="1:3" x14ac:dyDescent="0.25">
      <c r="A443" t="s">
        <v>549</v>
      </c>
      <c r="B443" t="s">
        <v>550</v>
      </c>
      <c r="C443">
        <v>4</v>
      </c>
    </row>
    <row r="444" spans="1:3" x14ac:dyDescent="0.25">
      <c r="A444" t="s">
        <v>656</v>
      </c>
      <c r="B444" t="s">
        <v>2197</v>
      </c>
      <c r="C444">
        <v>4</v>
      </c>
    </row>
    <row r="445" spans="1:3" x14ac:dyDescent="0.25">
      <c r="A445" t="s">
        <v>839</v>
      </c>
      <c r="B445" t="s">
        <v>840</v>
      </c>
      <c r="C445">
        <v>4</v>
      </c>
    </row>
    <row r="446" spans="1:3" x14ac:dyDescent="0.25">
      <c r="A446" t="s">
        <v>1210</v>
      </c>
      <c r="B446" t="s">
        <v>2035</v>
      </c>
      <c r="C446">
        <v>4</v>
      </c>
    </row>
    <row r="447" spans="1:3" x14ac:dyDescent="0.25">
      <c r="A447" t="s">
        <v>2225</v>
      </c>
      <c r="B447" t="s">
        <v>2226</v>
      </c>
      <c r="C447">
        <v>4</v>
      </c>
    </row>
    <row r="448" spans="1:3" x14ac:dyDescent="0.25">
      <c r="A448" t="s">
        <v>511</v>
      </c>
      <c r="B448" t="s">
        <v>512</v>
      </c>
      <c r="C448">
        <v>4</v>
      </c>
    </row>
    <row r="449" spans="1:3" x14ac:dyDescent="0.25">
      <c r="A449" t="s">
        <v>1157</v>
      </c>
      <c r="B449" t="s">
        <v>1158</v>
      </c>
      <c r="C449">
        <v>4</v>
      </c>
    </row>
    <row r="450" spans="1:3" x14ac:dyDescent="0.25">
      <c r="A450" t="s">
        <v>1666</v>
      </c>
      <c r="B450" t="s">
        <v>1667</v>
      </c>
      <c r="C450">
        <v>4</v>
      </c>
    </row>
    <row r="451" spans="1:3" x14ac:dyDescent="0.25">
      <c r="A451" t="s">
        <v>365</v>
      </c>
      <c r="B451" t="s">
        <v>366</v>
      </c>
      <c r="C451">
        <v>4</v>
      </c>
    </row>
    <row r="452" spans="1:3" x14ac:dyDescent="0.25">
      <c r="A452" t="s">
        <v>1716</v>
      </c>
      <c r="B452" t="s">
        <v>1717</v>
      </c>
      <c r="C452">
        <v>4</v>
      </c>
    </row>
    <row r="453" spans="1:3" x14ac:dyDescent="0.25">
      <c r="A453" t="s">
        <v>1106</v>
      </c>
      <c r="B453" t="s">
        <v>2233</v>
      </c>
      <c r="C453">
        <v>4</v>
      </c>
    </row>
    <row r="454" spans="1:3" x14ac:dyDescent="0.25">
      <c r="A454" t="s">
        <v>1333</v>
      </c>
      <c r="B454" t="s">
        <v>1334</v>
      </c>
      <c r="C454">
        <v>4</v>
      </c>
    </row>
    <row r="455" spans="1:3" x14ac:dyDescent="0.25">
      <c r="A455" t="s">
        <v>225</v>
      </c>
      <c r="B455" t="s">
        <v>226</v>
      </c>
      <c r="C455">
        <v>4</v>
      </c>
    </row>
    <row r="456" spans="1:3" x14ac:dyDescent="0.25">
      <c r="A456" t="s">
        <v>2228</v>
      </c>
      <c r="B456" t="s">
        <v>2229</v>
      </c>
      <c r="C456">
        <v>4</v>
      </c>
    </row>
    <row r="457" spans="1:3" x14ac:dyDescent="0.25">
      <c r="A457" t="s">
        <v>647</v>
      </c>
      <c r="B457" t="s">
        <v>2227</v>
      </c>
      <c r="C457">
        <v>4</v>
      </c>
    </row>
    <row r="458" spans="1:3" x14ac:dyDescent="0.25">
      <c r="A458" t="s">
        <v>1278</v>
      </c>
      <c r="B458" t="s">
        <v>2391</v>
      </c>
      <c r="C458">
        <v>4</v>
      </c>
    </row>
    <row r="459" spans="1:3" x14ac:dyDescent="0.25">
      <c r="A459" t="s">
        <v>1022</v>
      </c>
      <c r="B459" t="s">
        <v>1023</v>
      </c>
      <c r="C459">
        <v>4</v>
      </c>
    </row>
    <row r="460" spans="1:3" x14ac:dyDescent="0.25">
      <c r="A460" t="s">
        <v>1337</v>
      </c>
      <c r="B460" t="s">
        <v>1338</v>
      </c>
      <c r="C460">
        <v>4</v>
      </c>
    </row>
    <row r="461" spans="1:3" x14ac:dyDescent="0.25">
      <c r="A461" t="s">
        <v>1535</v>
      </c>
      <c r="B461" t="s">
        <v>1536</v>
      </c>
      <c r="C461">
        <v>4</v>
      </c>
    </row>
    <row r="462" spans="1:3" x14ac:dyDescent="0.25">
      <c r="A462" t="s">
        <v>2237</v>
      </c>
      <c r="B462" t="s">
        <v>2238</v>
      </c>
      <c r="C462">
        <v>4</v>
      </c>
    </row>
    <row r="463" spans="1:3" x14ac:dyDescent="0.25">
      <c r="A463" t="s">
        <v>1751</v>
      </c>
      <c r="B463" t="s">
        <v>1752</v>
      </c>
      <c r="C463">
        <v>4</v>
      </c>
    </row>
    <row r="464" spans="1:3" x14ac:dyDescent="0.25">
      <c r="A464" t="s">
        <v>1723</v>
      </c>
      <c r="B464" t="s">
        <v>1724</v>
      </c>
      <c r="C464">
        <v>4</v>
      </c>
    </row>
    <row r="465" spans="1:3" x14ac:dyDescent="0.25">
      <c r="A465" t="s">
        <v>828</v>
      </c>
      <c r="B465" t="s">
        <v>2060</v>
      </c>
      <c r="C465">
        <v>4</v>
      </c>
    </row>
    <row r="466" spans="1:3" x14ac:dyDescent="0.25">
      <c r="A466" t="s">
        <v>2260</v>
      </c>
      <c r="B466" t="s">
        <v>2261</v>
      </c>
      <c r="C466">
        <v>4</v>
      </c>
    </row>
    <row r="467" spans="1:3" x14ac:dyDescent="0.25">
      <c r="A467" t="s">
        <v>1405</v>
      </c>
      <c r="B467" t="s">
        <v>2327</v>
      </c>
      <c r="C467">
        <v>4</v>
      </c>
    </row>
    <row r="468" spans="1:3" x14ac:dyDescent="0.25">
      <c r="A468" t="s">
        <v>1557</v>
      </c>
      <c r="B468" t="s">
        <v>1558</v>
      </c>
      <c r="C468">
        <v>4</v>
      </c>
    </row>
    <row r="469" spans="1:3" x14ac:dyDescent="0.25">
      <c r="A469" t="s">
        <v>1214</v>
      </c>
      <c r="B469" t="s">
        <v>1215</v>
      </c>
      <c r="C469">
        <v>4</v>
      </c>
    </row>
    <row r="470" spans="1:3" x14ac:dyDescent="0.25">
      <c r="A470" t="s">
        <v>1403</v>
      </c>
      <c r="B470" t="s">
        <v>1404</v>
      </c>
      <c r="C470">
        <v>4</v>
      </c>
    </row>
    <row r="471" spans="1:3" x14ac:dyDescent="0.25">
      <c r="A471" t="s">
        <v>1163</v>
      </c>
      <c r="B471" t="s">
        <v>1164</v>
      </c>
      <c r="C471">
        <v>4</v>
      </c>
    </row>
    <row r="472" spans="1:3" x14ac:dyDescent="0.25">
      <c r="A472" t="s">
        <v>851</v>
      </c>
      <c r="B472" t="s">
        <v>852</v>
      </c>
      <c r="C472">
        <v>4</v>
      </c>
    </row>
    <row r="473" spans="1:3" x14ac:dyDescent="0.25">
      <c r="A473" t="s">
        <v>1305</v>
      </c>
      <c r="B473" t="s">
        <v>1306</v>
      </c>
      <c r="C473">
        <v>4</v>
      </c>
    </row>
    <row r="474" spans="1:3" x14ac:dyDescent="0.25">
      <c r="A474" t="s">
        <v>541</v>
      </c>
      <c r="B474" t="s">
        <v>542</v>
      </c>
      <c r="C474">
        <v>4</v>
      </c>
    </row>
    <row r="475" spans="1:3" x14ac:dyDescent="0.25">
      <c r="A475" t="s">
        <v>447</v>
      </c>
      <c r="B475" t="s">
        <v>2269</v>
      </c>
      <c r="C475">
        <v>4</v>
      </c>
    </row>
    <row r="476" spans="1:3" x14ac:dyDescent="0.25">
      <c r="A476" t="s">
        <v>1234</v>
      </c>
      <c r="B476" t="s">
        <v>2268</v>
      </c>
      <c r="C476">
        <v>4</v>
      </c>
    </row>
    <row r="477" spans="1:3" x14ac:dyDescent="0.25">
      <c r="A477" t="s">
        <v>936</v>
      </c>
      <c r="B477" t="s">
        <v>937</v>
      </c>
      <c r="C477">
        <v>4</v>
      </c>
    </row>
    <row r="478" spans="1:3" x14ac:dyDescent="0.25">
      <c r="A478" t="s">
        <v>1599</v>
      </c>
      <c r="B478" t="s">
        <v>1600</v>
      </c>
      <c r="C478">
        <v>4</v>
      </c>
    </row>
    <row r="479" spans="1:3" x14ac:dyDescent="0.25">
      <c r="A479" t="s">
        <v>1088</v>
      </c>
      <c r="B479" t="s">
        <v>1089</v>
      </c>
      <c r="C479">
        <v>3</v>
      </c>
    </row>
    <row r="480" spans="1:3" x14ac:dyDescent="0.25">
      <c r="A480" t="s">
        <v>410</v>
      </c>
      <c r="B480" t="s">
        <v>411</v>
      </c>
      <c r="C480">
        <v>3</v>
      </c>
    </row>
    <row r="481" spans="1:3" x14ac:dyDescent="0.25">
      <c r="A481" t="s">
        <v>1078</v>
      </c>
      <c r="B481" t="s">
        <v>1079</v>
      </c>
      <c r="C481">
        <v>3</v>
      </c>
    </row>
    <row r="482" spans="1:3" x14ac:dyDescent="0.25">
      <c r="A482" t="s">
        <v>911</v>
      </c>
      <c r="B482" t="s">
        <v>2247</v>
      </c>
      <c r="C482">
        <v>3</v>
      </c>
    </row>
    <row r="483" spans="1:3" x14ac:dyDescent="0.25">
      <c r="A483" t="s">
        <v>1753</v>
      </c>
      <c r="B483" t="s">
        <v>1754</v>
      </c>
      <c r="C483">
        <v>3</v>
      </c>
    </row>
    <row r="484" spans="1:3" x14ac:dyDescent="0.25">
      <c r="A484" t="s">
        <v>637</v>
      </c>
      <c r="B484" t="s">
        <v>638</v>
      </c>
      <c r="C484">
        <v>3</v>
      </c>
    </row>
    <row r="485" spans="1:3" x14ac:dyDescent="0.25">
      <c r="A485" t="s">
        <v>806</v>
      </c>
      <c r="B485" t="s">
        <v>807</v>
      </c>
      <c r="C485">
        <v>3</v>
      </c>
    </row>
    <row r="486" spans="1:3" x14ac:dyDescent="0.25">
      <c r="A486" t="s">
        <v>2302</v>
      </c>
      <c r="B486" t="s">
        <v>2303</v>
      </c>
      <c r="C486">
        <v>3</v>
      </c>
    </row>
    <row r="487" spans="1:3" x14ac:dyDescent="0.25">
      <c r="A487" t="s">
        <v>182</v>
      </c>
      <c r="B487" t="s">
        <v>2310</v>
      </c>
      <c r="C487">
        <v>3</v>
      </c>
    </row>
    <row r="488" spans="1:3" x14ac:dyDescent="0.25">
      <c r="A488" t="s">
        <v>413</v>
      </c>
      <c r="B488" t="s">
        <v>2305</v>
      </c>
      <c r="C488">
        <v>3</v>
      </c>
    </row>
    <row r="489" spans="1:3" x14ac:dyDescent="0.25">
      <c r="A489" t="s">
        <v>509</v>
      </c>
      <c r="B489" t="s">
        <v>510</v>
      </c>
      <c r="C489">
        <v>3</v>
      </c>
    </row>
    <row r="490" spans="1:3" x14ac:dyDescent="0.25">
      <c r="A490" t="s">
        <v>1480</v>
      </c>
      <c r="B490" t="s">
        <v>1481</v>
      </c>
      <c r="C490">
        <v>3</v>
      </c>
    </row>
    <row r="491" spans="1:3" x14ac:dyDescent="0.25">
      <c r="A491" t="s">
        <v>1474</v>
      </c>
      <c r="B491" t="s">
        <v>1475</v>
      </c>
      <c r="C491">
        <v>3</v>
      </c>
    </row>
    <row r="492" spans="1:3" x14ac:dyDescent="0.25">
      <c r="A492" t="s">
        <v>477</v>
      </c>
      <c r="B492" t="s">
        <v>478</v>
      </c>
      <c r="C492">
        <v>3</v>
      </c>
    </row>
    <row r="493" spans="1:3" x14ac:dyDescent="0.25">
      <c r="A493" t="s">
        <v>171</v>
      </c>
      <c r="B493" t="s">
        <v>2757</v>
      </c>
      <c r="C493">
        <v>3</v>
      </c>
    </row>
    <row r="494" spans="1:3" x14ac:dyDescent="0.25">
      <c r="A494" t="s">
        <v>1773</v>
      </c>
      <c r="B494" t="s">
        <v>1774</v>
      </c>
      <c r="C494">
        <v>3</v>
      </c>
    </row>
    <row r="495" spans="1:3" x14ac:dyDescent="0.25">
      <c r="A495" t="s">
        <v>1373</v>
      </c>
      <c r="B495" t="s">
        <v>1374</v>
      </c>
      <c r="C495">
        <v>3</v>
      </c>
    </row>
    <row r="496" spans="1:3" x14ac:dyDescent="0.25">
      <c r="A496" t="s">
        <v>1747</v>
      </c>
      <c r="B496" t="s">
        <v>1748</v>
      </c>
      <c r="C496">
        <v>3</v>
      </c>
    </row>
    <row r="497" spans="1:3" x14ac:dyDescent="0.25">
      <c r="A497" t="s">
        <v>217</v>
      </c>
      <c r="B497" t="s">
        <v>218</v>
      </c>
      <c r="C497">
        <v>3</v>
      </c>
    </row>
    <row r="498" spans="1:3" x14ac:dyDescent="0.25">
      <c r="A498" t="s">
        <v>391</v>
      </c>
      <c r="B498" t="s">
        <v>392</v>
      </c>
      <c r="C498">
        <v>3</v>
      </c>
    </row>
    <row r="499" spans="1:3" x14ac:dyDescent="0.25">
      <c r="A499" t="s">
        <v>750</v>
      </c>
      <c r="B499" t="s">
        <v>751</v>
      </c>
      <c r="C499">
        <v>3</v>
      </c>
    </row>
    <row r="500" spans="1:3" x14ac:dyDescent="0.25">
      <c r="A500" t="s">
        <v>2657</v>
      </c>
      <c r="B500" t="s">
        <v>2658</v>
      </c>
      <c r="C500">
        <v>3</v>
      </c>
    </row>
    <row r="501" spans="1:3" x14ac:dyDescent="0.25">
      <c r="A501" t="s">
        <v>730</v>
      </c>
      <c r="B501" t="s">
        <v>731</v>
      </c>
      <c r="C501">
        <v>3</v>
      </c>
    </row>
    <row r="502" spans="1:3" x14ac:dyDescent="0.25">
      <c r="A502" t="s">
        <v>1622</v>
      </c>
      <c r="B502" t="s">
        <v>1623</v>
      </c>
      <c r="C502">
        <v>3</v>
      </c>
    </row>
    <row r="503" spans="1:3" x14ac:dyDescent="0.25">
      <c r="A503" t="s">
        <v>1762</v>
      </c>
      <c r="B503" t="s">
        <v>2077</v>
      </c>
      <c r="C503">
        <v>3</v>
      </c>
    </row>
    <row r="504" spans="1:3" x14ac:dyDescent="0.25">
      <c r="A504" t="s">
        <v>1745</v>
      </c>
      <c r="B504" t="s">
        <v>1746</v>
      </c>
      <c r="C504">
        <v>3</v>
      </c>
    </row>
    <row r="505" spans="1:3" x14ac:dyDescent="0.25">
      <c r="A505" t="s">
        <v>530</v>
      </c>
      <c r="B505" t="s">
        <v>531</v>
      </c>
      <c r="C505">
        <v>3</v>
      </c>
    </row>
    <row r="506" spans="1:3" x14ac:dyDescent="0.25">
      <c r="A506" t="s">
        <v>850</v>
      </c>
      <c r="B506" t="s">
        <v>836</v>
      </c>
      <c r="C506">
        <v>3</v>
      </c>
    </row>
    <row r="507" spans="1:3" x14ac:dyDescent="0.25">
      <c r="A507" t="s">
        <v>275</v>
      </c>
      <c r="B507" t="s">
        <v>276</v>
      </c>
      <c r="C507">
        <v>3</v>
      </c>
    </row>
    <row r="508" spans="1:3" x14ac:dyDescent="0.25">
      <c r="A508" t="s">
        <v>2271</v>
      </c>
      <c r="B508" t="s">
        <v>2272</v>
      </c>
      <c r="C508">
        <v>3</v>
      </c>
    </row>
    <row r="509" spans="1:3" x14ac:dyDescent="0.25">
      <c r="A509" t="s">
        <v>1511</v>
      </c>
      <c r="B509" t="s">
        <v>1512</v>
      </c>
      <c r="C509">
        <v>3</v>
      </c>
    </row>
    <row r="510" spans="1:3" x14ac:dyDescent="0.25">
      <c r="A510" t="s">
        <v>2251</v>
      </c>
      <c r="B510" t="s">
        <v>2252</v>
      </c>
      <c r="C510">
        <v>3</v>
      </c>
    </row>
    <row r="511" spans="1:3" x14ac:dyDescent="0.25">
      <c r="A511" t="s">
        <v>1509</v>
      </c>
      <c r="B511" t="s">
        <v>1510</v>
      </c>
      <c r="C511">
        <v>3</v>
      </c>
    </row>
    <row r="512" spans="1:3" x14ac:dyDescent="0.25">
      <c r="A512" t="s">
        <v>263</v>
      </c>
      <c r="B512" t="s">
        <v>264</v>
      </c>
      <c r="C512">
        <v>3</v>
      </c>
    </row>
    <row r="513" spans="1:3" x14ac:dyDescent="0.25">
      <c r="A513" t="s">
        <v>2040</v>
      </c>
      <c r="B513" t="s">
        <v>2041</v>
      </c>
      <c r="C513">
        <v>3</v>
      </c>
    </row>
    <row r="514" spans="1:3" x14ac:dyDescent="0.25">
      <c r="A514" t="s">
        <v>1199</v>
      </c>
      <c r="B514" t="s">
        <v>1200</v>
      </c>
      <c r="C514">
        <v>3</v>
      </c>
    </row>
    <row r="515" spans="1:3" x14ac:dyDescent="0.25">
      <c r="A515" t="s">
        <v>746</v>
      </c>
      <c r="B515" t="s">
        <v>747</v>
      </c>
      <c r="C515">
        <v>3</v>
      </c>
    </row>
    <row r="516" spans="1:3" x14ac:dyDescent="0.25">
      <c r="A516" t="s">
        <v>2254</v>
      </c>
      <c r="B516" t="s">
        <v>2255</v>
      </c>
      <c r="C516">
        <v>3</v>
      </c>
    </row>
    <row r="517" spans="1:3" x14ac:dyDescent="0.25">
      <c r="A517" t="s">
        <v>552</v>
      </c>
      <c r="B517" t="s">
        <v>553</v>
      </c>
      <c r="C517">
        <v>3</v>
      </c>
    </row>
    <row r="518" spans="1:3" x14ac:dyDescent="0.25">
      <c r="A518" t="s">
        <v>709</v>
      </c>
      <c r="B518" t="s">
        <v>710</v>
      </c>
      <c r="C518">
        <v>3</v>
      </c>
    </row>
    <row r="519" spans="1:3" x14ac:dyDescent="0.25">
      <c r="A519" t="s">
        <v>1382</v>
      </c>
      <c r="B519" t="s">
        <v>1383</v>
      </c>
      <c r="C519">
        <v>3</v>
      </c>
    </row>
    <row r="520" spans="1:3" x14ac:dyDescent="0.25">
      <c r="A520" t="s">
        <v>1678</v>
      </c>
      <c r="B520" t="s">
        <v>1679</v>
      </c>
      <c r="C520">
        <v>3</v>
      </c>
    </row>
    <row r="521" spans="1:3" x14ac:dyDescent="0.25">
      <c r="A521" t="s">
        <v>483</v>
      </c>
      <c r="B521" t="s">
        <v>484</v>
      </c>
      <c r="C521">
        <v>3</v>
      </c>
    </row>
    <row r="522" spans="1:3" x14ac:dyDescent="0.25">
      <c r="A522" t="s">
        <v>1242</v>
      </c>
      <c r="B522" t="s">
        <v>2078</v>
      </c>
      <c r="C522">
        <v>3</v>
      </c>
    </row>
    <row r="523" spans="1:3" x14ac:dyDescent="0.25">
      <c r="A523" t="s">
        <v>232</v>
      </c>
      <c r="B523" t="s">
        <v>2242</v>
      </c>
      <c r="C523">
        <v>3</v>
      </c>
    </row>
    <row r="524" spans="1:3" x14ac:dyDescent="0.25">
      <c r="A524" t="s">
        <v>847</v>
      </c>
      <c r="B524" t="s">
        <v>2294</v>
      </c>
      <c r="C524">
        <v>3</v>
      </c>
    </row>
    <row r="525" spans="1:3" x14ac:dyDescent="0.25">
      <c r="A525" t="s">
        <v>1060</v>
      </c>
      <c r="B525" t="s">
        <v>1061</v>
      </c>
      <c r="C525">
        <v>3</v>
      </c>
    </row>
    <row r="526" spans="1:3" x14ac:dyDescent="0.25">
      <c r="A526" t="s">
        <v>1086</v>
      </c>
      <c r="B526" t="s">
        <v>1087</v>
      </c>
      <c r="C526">
        <v>3</v>
      </c>
    </row>
    <row r="527" spans="1:3" x14ac:dyDescent="0.25">
      <c r="A527" t="s">
        <v>1256</v>
      </c>
      <c r="B527" t="s">
        <v>1257</v>
      </c>
      <c r="C527">
        <v>3</v>
      </c>
    </row>
    <row r="528" spans="1:3" x14ac:dyDescent="0.25">
      <c r="A528" t="s">
        <v>302</v>
      </c>
      <c r="B528" t="s">
        <v>303</v>
      </c>
      <c r="C528">
        <v>3</v>
      </c>
    </row>
    <row r="529" spans="1:3" x14ac:dyDescent="0.25">
      <c r="A529" t="s">
        <v>961</v>
      </c>
      <c r="B529" t="s">
        <v>962</v>
      </c>
      <c r="C529">
        <v>3</v>
      </c>
    </row>
    <row r="530" spans="1:3" x14ac:dyDescent="0.25">
      <c r="A530" t="s">
        <v>1733</v>
      </c>
      <c r="B530" t="s">
        <v>1734</v>
      </c>
      <c r="C530">
        <v>3</v>
      </c>
    </row>
    <row r="531" spans="1:3" x14ac:dyDescent="0.25">
      <c r="A531" t="s">
        <v>418</v>
      </c>
      <c r="B531" t="s">
        <v>2248</v>
      </c>
      <c r="C531">
        <v>3</v>
      </c>
    </row>
    <row r="532" spans="1:3" x14ac:dyDescent="0.25">
      <c r="A532" t="s">
        <v>2243</v>
      </c>
      <c r="B532" t="s">
        <v>2244</v>
      </c>
      <c r="C532">
        <v>3</v>
      </c>
    </row>
    <row r="533" spans="1:3" x14ac:dyDescent="0.25">
      <c r="A533" t="s">
        <v>897</v>
      </c>
      <c r="B533" t="s">
        <v>898</v>
      </c>
      <c r="C533">
        <v>3</v>
      </c>
    </row>
    <row r="534" spans="1:3" x14ac:dyDescent="0.25">
      <c r="A534" t="s">
        <v>1662</v>
      </c>
      <c r="B534" t="s">
        <v>1663</v>
      </c>
      <c r="C534">
        <v>3</v>
      </c>
    </row>
    <row r="535" spans="1:3" x14ac:dyDescent="0.25">
      <c r="A535" t="s">
        <v>691</v>
      </c>
      <c r="B535" t="s">
        <v>692</v>
      </c>
      <c r="C535">
        <v>3</v>
      </c>
    </row>
    <row r="536" spans="1:3" x14ac:dyDescent="0.25">
      <c r="A536" t="s">
        <v>273</v>
      </c>
      <c r="B536" t="s">
        <v>274</v>
      </c>
      <c r="C536">
        <v>3</v>
      </c>
    </row>
    <row r="537" spans="1:3" x14ac:dyDescent="0.25">
      <c r="A537" t="s">
        <v>679</v>
      </c>
      <c r="B537" t="s">
        <v>680</v>
      </c>
      <c r="C537">
        <v>3</v>
      </c>
    </row>
    <row r="538" spans="1:3" x14ac:dyDescent="0.25">
      <c r="A538" t="s">
        <v>1687</v>
      </c>
      <c r="B538" t="s">
        <v>2246</v>
      </c>
      <c r="C538">
        <v>3</v>
      </c>
    </row>
    <row r="539" spans="1:3" x14ac:dyDescent="0.25">
      <c r="A539" t="s">
        <v>1425</v>
      </c>
      <c r="B539" t="s">
        <v>1426</v>
      </c>
      <c r="C539">
        <v>3</v>
      </c>
    </row>
    <row r="540" spans="1:3" x14ac:dyDescent="0.25">
      <c r="A540" t="s">
        <v>1494</v>
      </c>
      <c r="B540" t="s">
        <v>1495</v>
      </c>
      <c r="C540">
        <v>3</v>
      </c>
    </row>
    <row r="541" spans="1:3" x14ac:dyDescent="0.25">
      <c r="A541" t="s">
        <v>329</v>
      </c>
      <c r="B541" t="s">
        <v>330</v>
      </c>
      <c r="C541">
        <v>3</v>
      </c>
    </row>
    <row r="542" spans="1:3" x14ac:dyDescent="0.25">
      <c r="A542" t="s">
        <v>951</v>
      </c>
      <c r="B542" t="s">
        <v>2259</v>
      </c>
      <c r="C542">
        <v>3</v>
      </c>
    </row>
    <row r="543" spans="1:3" x14ac:dyDescent="0.25">
      <c r="A543" t="s">
        <v>1585</v>
      </c>
      <c r="B543" t="s">
        <v>1586</v>
      </c>
      <c r="C543">
        <v>3</v>
      </c>
    </row>
    <row r="544" spans="1:3" x14ac:dyDescent="0.25">
      <c r="A544" t="s">
        <v>815</v>
      </c>
      <c r="B544" t="s">
        <v>2245</v>
      </c>
      <c r="C544">
        <v>3</v>
      </c>
    </row>
    <row r="545" spans="1:3" x14ac:dyDescent="0.25">
      <c r="A545" t="s">
        <v>1166</v>
      </c>
      <c r="B545" t="s">
        <v>2379</v>
      </c>
      <c r="C545">
        <v>3</v>
      </c>
    </row>
    <row r="546" spans="1:3" x14ac:dyDescent="0.25">
      <c r="A546" t="s">
        <v>1519</v>
      </c>
      <c r="B546" t="s">
        <v>1520</v>
      </c>
      <c r="C546">
        <v>3</v>
      </c>
    </row>
    <row r="547" spans="1:3" x14ac:dyDescent="0.25">
      <c r="A547" t="s">
        <v>594</v>
      </c>
      <c r="B547" t="s">
        <v>595</v>
      </c>
      <c r="C547">
        <v>3</v>
      </c>
    </row>
    <row r="548" spans="1:3" x14ac:dyDescent="0.25">
      <c r="A548" t="s">
        <v>835</v>
      </c>
      <c r="B548" t="s">
        <v>836</v>
      </c>
      <c r="C548">
        <v>3</v>
      </c>
    </row>
    <row r="549" spans="1:3" x14ac:dyDescent="0.25">
      <c r="A549" t="s">
        <v>2091</v>
      </c>
      <c r="B549" t="s">
        <v>2092</v>
      </c>
      <c r="C549">
        <v>3</v>
      </c>
    </row>
    <row r="550" spans="1:3" x14ac:dyDescent="0.25">
      <c r="A550" t="s">
        <v>2249</v>
      </c>
      <c r="B550" t="s">
        <v>2250</v>
      </c>
      <c r="C550">
        <v>3</v>
      </c>
    </row>
    <row r="551" spans="1:3" x14ac:dyDescent="0.25">
      <c r="A551" t="s">
        <v>1485</v>
      </c>
      <c r="B551" t="s">
        <v>1484</v>
      </c>
      <c r="C551">
        <v>3</v>
      </c>
    </row>
    <row r="552" spans="1:3" x14ac:dyDescent="0.25">
      <c r="A552" t="s">
        <v>856</v>
      </c>
      <c r="B552" t="s">
        <v>857</v>
      </c>
      <c r="C552">
        <v>3</v>
      </c>
    </row>
    <row r="553" spans="1:3" x14ac:dyDescent="0.25">
      <c r="A553" t="s">
        <v>2615</v>
      </c>
      <c r="B553" t="s">
        <v>2616</v>
      </c>
      <c r="C553">
        <v>3</v>
      </c>
    </row>
    <row r="554" spans="1:3" x14ac:dyDescent="0.25">
      <c r="A554" t="s">
        <v>1358</v>
      </c>
      <c r="B554" t="s">
        <v>1359</v>
      </c>
      <c r="C554">
        <v>3</v>
      </c>
    </row>
    <row r="555" spans="1:3" x14ac:dyDescent="0.25">
      <c r="A555" t="s">
        <v>535</v>
      </c>
      <c r="B555" t="s">
        <v>2264</v>
      </c>
      <c r="C555">
        <v>3</v>
      </c>
    </row>
    <row r="556" spans="1:3" x14ac:dyDescent="0.25">
      <c r="A556" t="s">
        <v>525</v>
      </c>
      <c r="B556" t="s">
        <v>526</v>
      </c>
      <c r="C556">
        <v>3</v>
      </c>
    </row>
    <row r="557" spans="1:3" x14ac:dyDescent="0.25">
      <c r="A557" t="s">
        <v>1505</v>
      </c>
      <c r="B557" t="s">
        <v>1506</v>
      </c>
      <c r="C557">
        <v>3</v>
      </c>
    </row>
    <row r="558" spans="1:3" x14ac:dyDescent="0.25">
      <c r="A558" t="s">
        <v>2495</v>
      </c>
      <c r="B558" t="s">
        <v>2496</v>
      </c>
      <c r="C558">
        <v>3</v>
      </c>
    </row>
    <row r="559" spans="1:3" x14ac:dyDescent="0.25">
      <c r="A559" t="s">
        <v>902</v>
      </c>
      <c r="B559" t="s">
        <v>903</v>
      </c>
      <c r="C559">
        <v>3</v>
      </c>
    </row>
    <row r="560" spans="1:3" x14ac:dyDescent="0.25">
      <c r="A560" t="s">
        <v>2257</v>
      </c>
      <c r="B560" t="s">
        <v>2258</v>
      </c>
      <c r="C560">
        <v>3</v>
      </c>
    </row>
    <row r="561" spans="1:3" x14ac:dyDescent="0.25">
      <c r="A561" t="s">
        <v>1778</v>
      </c>
      <c r="B561" t="s">
        <v>1779</v>
      </c>
      <c r="C561">
        <v>3</v>
      </c>
    </row>
    <row r="562" spans="1:3" x14ac:dyDescent="0.25">
      <c r="A562" t="s">
        <v>2262</v>
      </c>
      <c r="B562" t="s">
        <v>2263</v>
      </c>
      <c r="C562">
        <v>3</v>
      </c>
    </row>
    <row r="563" spans="1:3" x14ac:dyDescent="0.25">
      <c r="A563" t="s">
        <v>908</v>
      </c>
      <c r="B563" t="s">
        <v>909</v>
      </c>
      <c r="C563">
        <v>3</v>
      </c>
    </row>
    <row r="564" spans="1:3" x14ac:dyDescent="0.25">
      <c r="A564" t="s">
        <v>424</v>
      </c>
      <c r="B564" t="s">
        <v>425</v>
      </c>
      <c r="C564">
        <v>3</v>
      </c>
    </row>
    <row r="565" spans="1:3" x14ac:dyDescent="0.25">
      <c r="A565" t="s">
        <v>1018</v>
      </c>
      <c r="B565" t="s">
        <v>1019</v>
      </c>
      <c r="C565">
        <v>3</v>
      </c>
    </row>
    <row r="566" spans="1:3" x14ac:dyDescent="0.25">
      <c r="A566" t="s">
        <v>1408</v>
      </c>
      <c r="B566" t="s">
        <v>2267</v>
      </c>
      <c r="C566">
        <v>3</v>
      </c>
    </row>
    <row r="567" spans="1:3" x14ac:dyDescent="0.25">
      <c r="A567" t="s">
        <v>989</v>
      </c>
      <c r="B567" t="s">
        <v>990</v>
      </c>
      <c r="C567">
        <v>3</v>
      </c>
    </row>
    <row r="568" spans="1:3" x14ac:dyDescent="0.25">
      <c r="A568" t="s">
        <v>1317</v>
      </c>
      <c r="B568" t="s">
        <v>2256</v>
      </c>
      <c r="C568">
        <v>3</v>
      </c>
    </row>
    <row r="569" spans="1:3" x14ac:dyDescent="0.25">
      <c r="A569" t="s">
        <v>445</v>
      </c>
      <c r="B569" t="s">
        <v>446</v>
      </c>
      <c r="C569">
        <v>3</v>
      </c>
    </row>
    <row r="570" spans="1:3" x14ac:dyDescent="0.25">
      <c r="A570" t="s">
        <v>2054</v>
      </c>
      <c r="B570" t="s">
        <v>2055</v>
      </c>
      <c r="C570">
        <v>3</v>
      </c>
    </row>
    <row r="571" spans="1:3" x14ac:dyDescent="0.25">
      <c r="A571" t="s">
        <v>954</v>
      </c>
      <c r="B571" t="s">
        <v>955</v>
      </c>
      <c r="C571">
        <v>3</v>
      </c>
    </row>
    <row r="572" spans="1:3" x14ac:dyDescent="0.25">
      <c r="A572" t="s">
        <v>1769</v>
      </c>
      <c r="B572" t="s">
        <v>2232</v>
      </c>
      <c r="C572">
        <v>3</v>
      </c>
    </row>
    <row r="573" spans="1:3" x14ac:dyDescent="0.25">
      <c r="A573" t="s">
        <v>782</v>
      </c>
      <c r="B573" t="s">
        <v>783</v>
      </c>
      <c r="C573">
        <v>3</v>
      </c>
    </row>
    <row r="574" spans="1:3" x14ac:dyDescent="0.25">
      <c r="A574" t="s">
        <v>899</v>
      </c>
      <c r="B574" t="s">
        <v>900</v>
      </c>
      <c r="C574">
        <v>3</v>
      </c>
    </row>
    <row r="575" spans="1:3" x14ac:dyDescent="0.25">
      <c r="A575" t="s">
        <v>2316</v>
      </c>
      <c r="B575" t="s">
        <v>2317</v>
      </c>
      <c r="C575">
        <v>3</v>
      </c>
    </row>
    <row r="576" spans="1:3" x14ac:dyDescent="0.25">
      <c r="A576" t="s">
        <v>1452</v>
      </c>
      <c r="B576" t="s">
        <v>1453</v>
      </c>
      <c r="C576">
        <v>3</v>
      </c>
    </row>
    <row r="577" spans="1:3" x14ac:dyDescent="0.25">
      <c r="A577" t="s">
        <v>400</v>
      </c>
      <c r="B577" t="s">
        <v>401</v>
      </c>
      <c r="C577">
        <v>3</v>
      </c>
    </row>
    <row r="578" spans="1:3" x14ac:dyDescent="0.25">
      <c r="A578" t="s">
        <v>2584</v>
      </c>
      <c r="B578" t="s">
        <v>2585</v>
      </c>
      <c r="C578">
        <v>3</v>
      </c>
    </row>
    <row r="579" spans="1:3" x14ac:dyDescent="0.25">
      <c r="A579" t="s">
        <v>1030</v>
      </c>
      <c r="B579" t="s">
        <v>2266</v>
      </c>
      <c r="C579">
        <v>3</v>
      </c>
    </row>
    <row r="580" spans="1:3" x14ac:dyDescent="0.25">
      <c r="A580" t="s">
        <v>884</v>
      </c>
      <c r="B580" t="s">
        <v>885</v>
      </c>
      <c r="C580">
        <v>2</v>
      </c>
    </row>
    <row r="581" spans="1:3" x14ac:dyDescent="0.25">
      <c r="A581" t="s">
        <v>1736</v>
      </c>
      <c r="B581" t="s">
        <v>1737</v>
      </c>
      <c r="C581">
        <v>2</v>
      </c>
    </row>
    <row r="582" spans="1:3" x14ac:dyDescent="0.25">
      <c r="A582" t="s">
        <v>2928</v>
      </c>
      <c r="B582" t="s">
        <v>2112</v>
      </c>
      <c r="C582">
        <v>2</v>
      </c>
    </row>
    <row r="583" spans="1:3" x14ac:dyDescent="0.25">
      <c r="A583" t="s">
        <v>502</v>
      </c>
      <c r="B583" t="s">
        <v>503</v>
      </c>
      <c r="C583">
        <v>2</v>
      </c>
    </row>
    <row r="584" spans="1:3" x14ac:dyDescent="0.25">
      <c r="A584" t="s">
        <v>981</v>
      </c>
      <c r="B584" t="s">
        <v>982</v>
      </c>
      <c r="C584">
        <v>2</v>
      </c>
    </row>
    <row r="585" spans="1:3" x14ac:dyDescent="0.25">
      <c r="A585" t="s">
        <v>1638</v>
      </c>
      <c r="B585" t="s">
        <v>1639</v>
      </c>
      <c r="C585">
        <v>2</v>
      </c>
    </row>
    <row r="586" spans="1:3" x14ac:dyDescent="0.25">
      <c r="A586" t="s">
        <v>2290</v>
      </c>
      <c r="B586" t="s">
        <v>2291</v>
      </c>
      <c r="C586">
        <v>2</v>
      </c>
    </row>
    <row r="587" spans="1:3" x14ac:dyDescent="0.25">
      <c r="A587" t="s">
        <v>2033</v>
      </c>
      <c r="B587" t="s">
        <v>2034</v>
      </c>
      <c r="C587">
        <v>2</v>
      </c>
    </row>
    <row r="588" spans="1:3" x14ac:dyDescent="0.25">
      <c r="A588" t="s">
        <v>1230</v>
      </c>
      <c r="B588" t="s">
        <v>1231</v>
      </c>
      <c r="C588">
        <v>2</v>
      </c>
    </row>
    <row r="589" spans="1:3" x14ac:dyDescent="0.25">
      <c r="A589" t="s">
        <v>2314</v>
      </c>
      <c r="B589" t="s">
        <v>2315</v>
      </c>
      <c r="C589">
        <v>2</v>
      </c>
    </row>
    <row r="590" spans="1:3" x14ac:dyDescent="0.25">
      <c r="A590" t="s">
        <v>2318</v>
      </c>
      <c r="B590" t="s">
        <v>2319</v>
      </c>
      <c r="C590">
        <v>2</v>
      </c>
    </row>
    <row r="591" spans="1:3" x14ac:dyDescent="0.25">
      <c r="A591" t="s">
        <v>1664</v>
      </c>
      <c r="B591" t="s">
        <v>1665</v>
      </c>
      <c r="C591">
        <v>2</v>
      </c>
    </row>
    <row r="592" spans="1:3" x14ac:dyDescent="0.25">
      <c r="A592" t="s">
        <v>940</v>
      </c>
      <c r="B592" t="s">
        <v>941</v>
      </c>
      <c r="C592">
        <v>2</v>
      </c>
    </row>
    <row r="593" spans="1:3" x14ac:dyDescent="0.25">
      <c r="A593" t="s">
        <v>657</v>
      </c>
      <c r="B593" t="s">
        <v>658</v>
      </c>
      <c r="C593">
        <v>2</v>
      </c>
    </row>
    <row r="594" spans="1:3" x14ac:dyDescent="0.25">
      <c r="A594" t="s">
        <v>1300</v>
      </c>
      <c r="B594" t="s">
        <v>646</v>
      </c>
      <c r="C594">
        <v>2</v>
      </c>
    </row>
    <row r="595" spans="1:3" x14ac:dyDescent="0.25">
      <c r="A595" t="s">
        <v>2311</v>
      </c>
      <c r="B595" t="s">
        <v>2312</v>
      </c>
      <c r="C595">
        <v>2</v>
      </c>
    </row>
    <row r="596" spans="1:3" x14ac:dyDescent="0.25">
      <c r="A596" t="s">
        <v>2453</v>
      </c>
      <c r="B596" t="s">
        <v>2454</v>
      </c>
      <c r="C596">
        <v>2</v>
      </c>
    </row>
    <row r="597" spans="1:3" x14ac:dyDescent="0.25">
      <c r="A597" t="s">
        <v>327</v>
      </c>
      <c r="B597" t="s">
        <v>328</v>
      </c>
      <c r="C597">
        <v>2</v>
      </c>
    </row>
    <row r="598" spans="1:3" x14ac:dyDescent="0.25">
      <c r="A598" t="s">
        <v>970</v>
      </c>
      <c r="B598" t="s">
        <v>971</v>
      </c>
      <c r="C598">
        <v>2</v>
      </c>
    </row>
    <row r="599" spans="1:3" x14ac:dyDescent="0.25">
      <c r="A599" t="s">
        <v>338</v>
      </c>
      <c r="B599" t="s">
        <v>2090</v>
      </c>
      <c r="C599">
        <v>2</v>
      </c>
    </row>
    <row r="600" spans="1:3" x14ac:dyDescent="0.25">
      <c r="A600" t="s">
        <v>573</v>
      </c>
      <c r="B600" t="s">
        <v>574</v>
      </c>
      <c r="C600">
        <v>2</v>
      </c>
    </row>
    <row r="601" spans="1:3" x14ac:dyDescent="0.25">
      <c r="A601" t="s">
        <v>387</v>
      </c>
      <c r="B601" t="s">
        <v>388</v>
      </c>
      <c r="C601">
        <v>2</v>
      </c>
    </row>
    <row r="602" spans="1:3" x14ac:dyDescent="0.25">
      <c r="A602" t="s">
        <v>639</v>
      </c>
      <c r="B602" t="s">
        <v>640</v>
      </c>
      <c r="C602">
        <v>2</v>
      </c>
    </row>
    <row r="603" spans="1:3" x14ac:dyDescent="0.25">
      <c r="A603" t="s">
        <v>1433</v>
      </c>
      <c r="B603" t="s">
        <v>1434</v>
      </c>
      <c r="C603">
        <v>2</v>
      </c>
    </row>
    <row r="604" spans="1:3" x14ac:dyDescent="0.25">
      <c r="A604" t="s">
        <v>2320</v>
      </c>
      <c r="B604" t="s">
        <v>2321</v>
      </c>
      <c r="C604">
        <v>2</v>
      </c>
    </row>
    <row r="605" spans="1:3" x14ac:dyDescent="0.25">
      <c r="A605" t="s">
        <v>2424</v>
      </c>
      <c r="B605" t="s">
        <v>2425</v>
      </c>
      <c r="C605">
        <v>2</v>
      </c>
    </row>
    <row r="606" spans="1:3" x14ac:dyDescent="0.25">
      <c r="A606" t="s">
        <v>1152</v>
      </c>
      <c r="B606" t="s">
        <v>1153</v>
      </c>
      <c r="C606">
        <v>2</v>
      </c>
    </row>
    <row r="607" spans="1:3" x14ac:dyDescent="0.25">
      <c r="A607" t="s">
        <v>2468</v>
      </c>
      <c r="B607" t="s">
        <v>2469</v>
      </c>
      <c r="C607">
        <v>2</v>
      </c>
    </row>
    <row r="608" spans="1:3" x14ac:dyDescent="0.25">
      <c r="A608" t="s">
        <v>714</v>
      </c>
      <c r="B608" t="s">
        <v>715</v>
      </c>
      <c r="C608">
        <v>2</v>
      </c>
    </row>
    <row r="609" spans="1:3" x14ac:dyDescent="0.25">
      <c r="A609" t="s">
        <v>255</v>
      </c>
      <c r="B609" t="s">
        <v>256</v>
      </c>
      <c r="C609">
        <v>2</v>
      </c>
    </row>
    <row r="610" spans="1:3" x14ac:dyDescent="0.25">
      <c r="A610" t="s">
        <v>1465</v>
      </c>
      <c r="B610" t="s">
        <v>2306</v>
      </c>
      <c r="C610">
        <v>2</v>
      </c>
    </row>
    <row r="611" spans="1:3" x14ac:dyDescent="0.25">
      <c r="A611" t="s">
        <v>2464</v>
      </c>
      <c r="B611" t="s">
        <v>2465</v>
      </c>
      <c r="C611">
        <v>2</v>
      </c>
    </row>
    <row r="612" spans="1:3" x14ac:dyDescent="0.25">
      <c r="A612" t="s">
        <v>513</v>
      </c>
      <c r="B612" t="s">
        <v>514</v>
      </c>
      <c r="C612">
        <v>2</v>
      </c>
    </row>
    <row r="613" spans="1:3" x14ac:dyDescent="0.25">
      <c r="A613" t="s">
        <v>1440</v>
      </c>
      <c r="B613" t="s">
        <v>1439</v>
      </c>
      <c r="C613">
        <v>2</v>
      </c>
    </row>
    <row r="614" spans="1:3" x14ac:dyDescent="0.25">
      <c r="A614" t="s">
        <v>414</v>
      </c>
      <c r="B614" t="s">
        <v>2304</v>
      </c>
      <c r="C614">
        <v>2</v>
      </c>
    </row>
    <row r="615" spans="1:3" x14ac:dyDescent="0.25">
      <c r="A615" t="s">
        <v>527</v>
      </c>
      <c r="B615" t="s">
        <v>2455</v>
      </c>
      <c r="C615">
        <v>2</v>
      </c>
    </row>
    <row r="616" spans="1:3" x14ac:dyDescent="0.25">
      <c r="A616" t="s">
        <v>203</v>
      </c>
      <c r="B616" t="s">
        <v>2105</v>
      </c>
      <c r="C616">
        <v>2</v>
      </c>
    </row>
    <row r="617" spans="1:3" x14ac:dyDescent="0.25">
      <c r="A617" t="s">
        <v>1615</v>
      </c>
      <c r="B617" t="s">
        <v>2313</v>
      </c>
      <c r="C617">
        <v>2</v>
      </c>
    </row>
    <row r="618" spans="1:3" x14ac:dyDescent="0.25">
      <c r="A618" t="s">
        <v>492</v>
      </c>
      <c r="B618" t="s">
        <v>493</v>
      </c>
      <c r="C618">
        <v>2</v>
      </c>
    </row>
    <row r="619" spans="1:3" x14ac:dyDescent="0.25">
      <c r="A619" t="s">
        <v>2093</v>
      </c>
      <c r="B619" t="s">
        <v>2094</v>
      </c>
      <c r="C619">
        <v>2</v>
      </c>
    </row>
    <row r="620" spans="1:3" x14ac:dyDescent="0.25">
      <c r="A620" t="s">
        <v>2286</v>
      </c>
      <c r="B620" t="s">
        <v>2287</v>
      </c>
      <c r="C620">
        <v>2</v>
      </c>
    </row>
    <row r="621" spans="1:3" x14ac:dyDescent="0.25">
      <c r="A621" t="s">
        <v>238</v>
      </c>
      <c r="B621" t="s">
        <v>239</v>
      </c>
      <c r="C621">
        <v>2</v>
      </c>
    </row>
    <row r="622" spans="1:3" x14ac:dyDescent="0.25">
      <c r="A622" t="s">
        <v>437</v>
      </c>
      <c r="B622" t="s">
        <v>438</v>
      </c>
      <c r="C622">
        <v>2</v>
      </c>
    </row>
    <row r="623" spans="1:3" x14ac:dyDescent="0.25">
      <c r="A623" t="s">
        <v>3541</v>
      </c>
      <c r="B623" t="s">
        <v>3542</v>
      </c>
      <c r="C623">
        <v>2</v>
      </c>
    </row>
    <row r="624" spans="1:3" x14ac:dyDescent="0.25">
      <c r="A624" t="s">
        <v>183</v>
      </c>
      <c r="B624" t="s">
        <v>184</v>
      </c>
      <c r="C624">
        <v>2</v>
      </c>
    </row>
    <row r="625" spans="1:3" x14ac:dyDescent="0.25">
      <c r="A625" t="s">
        <v>1351</v>
      </c>
      <c r="B625" t="s">
        <v>1352</v>
      </c>
      <c r="C625">
        <v>2</v>
      </c>
    </row>
    <row r="626" spans="1:3" x14ac:dyDescent="0.25">
      <c r="A626" t="s">
        <v>610</v>
      </c>
      <c r="B626" t="s">
        <v>177</v>
      </c>
      <c r="C626">
        <v>2</v>
      </c>
    </row>
    <row r="627" spans="1:3" x14ac:dyDescent="0.25">
      <c r="A627" t="s">
        <v>2654</v>
      </c>
      <c r="B627" t="s">
        <v>2655</v>
      </c>
      <c r="C627">
        <v>2</v>
      </c>
    </row>
    <row r="628" spans="1:3" x14ac:dyDescent="0.25">
      <c r="A628" t="s">
        <v>2307</v>
      </c>
      <c r="B628" t="s">
        <v>2308</v>
      </c>
      <c r="C628">
        <v>2</v>
      </c>
    </row>
    <row r="629" spans="1:3" x14ac:dyDescent="0.25">
      <c r="A629" t="s">
        <v>996</v>
      </c>
      <c r="B629" t="s">
        <v>2806</v>
      </c>
      <c r="C629">
        <v>2</v>
      </c>
    </row>
    <row r="630" spans="1:3" x14ac:dyDescent="0.25">
      <c r="A630" t="s">
        <v>2336</v>
      </c>
      <c r="B630" t="s">
        <v>2337</v>
      </c>
      <c r="C630">
        <v>2</v>
      </c>
    </row>
    <row r="631" spans="1:3" x14ac:dyDescent="0.25">
      <c r="A631" t="s">
        <v>1180</v>
      </c>
      <c r="B631" t="s">
        <v>1178</v>
      </c>
      <c r="C631">
        <v>2</v>
      </c>
    </row>
    <row r="632" spans="1:3" x14ac:dyDescent="0.25">
      <c r="A632" t="s">
        <v>910</v>
      </c>
      <c r="B632" t="s">
        <v>2339</v>
      </c>
      <c r="C632">
        <v>2</v>
      </c>
    </row>
    <row r="633" spans="1:3" x14ac:dyDescent="0.25">
      <c r="A633" t="s">
        <v>2071</v>
      </c>
      <c r="B633" t="s">
        <v>2072</v>
      </c>
      <c r="C633">
        <v>2</v>
      </c>
    </row>
    <row r="634" spans="1:3" x14ac:dyDescent="0.25">
      <c r="A634" t="s">
        <v>726</v>
      </c>
      <c r="B634" t="s">
        <v>727</v>
      </c>
      <c r="C634">
        <v>2</v>
      </c>
    </row>
    <row r="635" spans="1:3" x14ac:dyDescent="0.25">
      <c r="A635" t="s">
        <v>1304</v>
      </c>
      <c r="B635" t="s">
        <v>2333</v>
      </c>
      <c r="C635">
        <v>2</v>
      </c>
    </row>
    <row r="636" spans="1:3" x14ac:dyDescent="0.25">
      <c r="A636" t="s">
        <v>2899</v>
      </c>
      <c r="B636" t="s">
        <v>2900</v>
      </c>
      <c r="C636">
        <v>2</v>
      </c>
    </row>
    <row r="637" spans="1:3" x14ac:dyDescent="0.25">
      <c r="A637" t="s">
        <v>718</v>
      </c>
      <c r="B637" t="s">
        <v>719</v>
      </c>
      <c r="C637">
        <v>2</v>
      </c>
    </row>
    <row r="638" spans="1:3" x14ac:dyDescent="0.25">
      <c r="A638" t="s">
        <v>809</v>
      </c>
      <c r="B638" t="s">
        <v>810</v>
      </c>
      <c r="C638">
        <v>2</v>
      </c>
    </row>
    <row r="639" spans="1:3" x14ac:dyDescent="0.25">
      <c r="A639" t="s">
        <v>1064</v>
      </c>
      <c r="B639" t="s">
        <v>2668</v>
      </c>
      <c r="C639">
        <v>2</v>
      </c>
    </row>
    <row r="640" spans="1:3" x14ac:dyDescent="0.25">
      <c r="A640" t="s">
        <v>402</v>
      </c>
      <c r="B640" t="s">
        <v>403</v>
      </c>
      <c r="C640">
        <v>2</v>
      </c>
    </row>
    <row r="641" spans="1:3" x14ac:dyDescent="0.25">
      <c r="A641" t="s">
        <v>2113</v>
      </c>
      <c r="B641" t="s">
        <v>2114</v>
      </c>
      <c r="C641">
        <v>2</v>
      </c>
    </row>
    <row r="642" spans="1:3" x14ac:dyDescent="0.25">
      <c r="A642" t="s">
        <v>2340</v>
      </c>
      <c r="B642" t="s">
        <v>2206</v>
      </c>
      <c r="C642">
        <v>2</v>
      </c>
    </row>
    <row r="643" spans="1:3" x14ac:dyDescent="0.25">
      <c r="A643" t="s">
        <v>1134</v>
      </c>
      <c r="B643" t="s">
        <v>1133</v>
      </c>
      <c r="C643">
        <v>2</v>
      </c>
    </row>
    <row r="644" spans="1:3" x14ac:dyDescent="0.25">
      <c r="A644" t="s">
        <v>2334</v>
      </c>
      <c r="B644" t="s">
        <v>2335</v>
      </c>
      <c r="C644">
        <v>2</v>
      </c>
    </row>
    <row r="645" spans="1:3" x14ac:dyDescent="0.25">
      <c r="A645" t="s">
        <v>1208</v>
      </c>
      <c r="B645" t="s">
        <v>2338</v>
      </c>
      <c r="C645">
        <v>2</v>
      </c>
    </row>
    <row r="646" spans="1:3" x14ac:dyDescent="0.25">
      <c r="A646" t="s">
        <v>825</v>
      </c>
      <c r="B646" t="s">
        <v>826</v>
      </c>
      <c r="C646">
        <v>2</v>
      </c>
    </row>
    <row r="647" spans="1:3" x14ac:dyDescent="0.25">
      <c r="A647" t="s">
        <v>1076</v>
      </c>
      <c r="B647" t="s">
        <v>1077</v>
      </c>
      <c r="C647">
        <v>2</v>
      </c>
    </row>
    <row r="648" spans="1:3" x14ac:dyDescent="0.25">
      <c r="A648" t="s">
        <v>429</v>
      </c>
      <c r="B648" t="s">
        <v>2301</v>
      </c>
      <c r="C648">
        <v>2</v>
      </c>
    </row>
    <row r="649" spans="1:3" x14ac:dyDescent="0.25">
      <c r="A649" t="s">
        <v>1386</v>
      </c>
      <c r="B649" t="s">
        <v>1387</v>
      </c>
      <c r="C649">
        <v>2</v>
      </c>
    </row>
    <row r="650" spans="1:3" x14ac:dyDescent="0.25">
      <c r="A650" t="s">
        <v>2030</v>
      </c>
      <c r="B650" t="s">
        <v>2588</v>
      </c>
      <c r="C650">
        <v>2</v>
      </c>
    </row>
    <row r="651" spans="1:3" x14ac:dyDescent="0.25">
      <c r="A651" t="s">
        <v>563</v>
      </c>
      <c r="B651" t="s">
        <v>520</v>
      </c>
      <c r="C651">
        <v>2</v>
      </c>
    </row>
    <row r="652" spans="1:3" x14ac:dyDescent="0.25">
      <c r="A652" t="s">
        <v>2288</v>
      </c>
      <c r="B652" t="s">
        <v>2289</v>
      </c>
      <c r="C652">
        <v>2</v>
      </c>
    </row>
    <row r="653" spans="1:3" x14ac:dyDescent="0.25">
      <c r="A653" t="s">
        <v>1670</v>
      </c>
      <c r="B653" t="s">
        <v>1671</v>
      </c>
      <c r="C653">
        <v>2</v>
      </c>
    </row>
    <row r="654" spans="1:3" x14ac:dyDescent="0.25">
      <c r="A654" t="s">
        <v>2684</v>
      </c>
      <c r="B654" t="s">
        <v>2685</v>
      </c>
      <c r="C654">
        <v>2</v>
      </c>
    </row>
    <row r="655" spans="1:3" x14ac:dyDescent="0.25">
      <c r="A655" t="s">
        <v>381</v>
      </c>
      <c r="B655" t="s">
        <v>382</v>
      </c>
      <c r="C655">
        <v>2</v>
      </c>
    </row>
    <row r="656" spans="1:3" x14ac:dyDescent="0.25">
      <c r="A656" t="s">
        <v>1276</v>
      </c>
      <c r="B656" t="s">
        <v>1277</v>
      </c>
      <c r="C656">
        <v>2</v>
      </c>
    </row>
    <row r="657" spans="1:3" x14ac:dyDescent="0.25">
      <c r="A657" t="s">
        <v>641</v>
      </c>
      <c r="B657" t="s">
        <v>642</v>
      </c>
      <c r="C657">
        <v>2</v>
      </c>
    </row>
    <row r="658" spans="1:3" x14ac:dyDescent="0.25">
      <c r="A658" t="s">
        <v>2298</v>
      </c>
      <c r="B658" t="s">
        <v>2299</v>
      </c>
      <c r="C658">
        <v>2</v>
      </c>
    </row>
    <row r="659" spans="1:3" x14ac:dyDescent="0.25">
      <c r="A659" t="s">
        <v>494</v>
      </c>
      <c r="B659" t="s">
        <v>495</v>
      </c>
      <c r="C659">
        <v>2</v>
      </c>
    </row>
    <row r="660" spans="1:3" x14ac:dyDescent="0.25">
      <c r="A660" t="s">
        <v>1065</v>
      </c>
      <c r="B660" t="s">
        <v>1066</v>
      </c>
      <c r="C660">
        <v>2</v>
      </c>
    </row>
    <row r="661" spans="1:3" x14ac:dyDescent="0.25">
      <c r="A661" t="s">
        <v>293</v>
      </c>
      <c r="B661" t="s">
        <v>2293</v>
      </c>
      <c r="C661">
        <v>2</v>
      </c>
    </row>
    <row r="662" spans="1:3" x14ac:dyDescent="0.25">
      <c r="A662" t="s">
        <v>3416</v>
      </c>
      <c r="B662" t="s">
        <v>3417</v>
      </c>
      <c r="C662">
        <v>2</v>
      </c>
    </row>
    <row r="663" spans="1:3" x14ac:dyDescent="0.25">
      <c r="A663" t="s">
        <v>2478</v>
      </c>
      <c r="B663" t="s">
        <v>2479</v>
      </c>
      <c r="C663">
        <v>2</v>
      </c>
    </row>
    <row r="664" spans="1:3" x14ac:dyDescent="0.25">
      <c r="A664" t="s">
        <v>2476</v>
      </c>
      <c r="B664" t="s">
        <v>2477</v>
      </c>
      <c r="C664">
        <v>2</v>
      </c>
    </row>
    <row r="665" spans="1:3" x14ac:dyDescent="0.25">
      <c r="A665" t="s">
        <v>3533</v>
      </c>
      <c r="B665" t="s">
        <v>3534</v>
      </c>
      <c r="C665">
        <v>2</v>
      </c>
    </row>
    <row r="666" spans="1:3" x14ac:dyDescent="0.25">
      <c r="A666" t="s">
        <v>159</v>
      </c>
      <c r="B666" t="s">
        <v>1284</v>
      </c>
      <c r="C666">
        <v>2</v>
      </c>
    </row>
    <row r="667" spans="1:3" x14ac:dyDescent="0.25">
      <c r="A667" t="s">
        <v>2281</v>
      </c>
      <c r="B667" t="s">
        <v>2282</v>
      </c>
      <c r="C667">
        <v>2</v>
      </c>
    </row>
    <row r="668" spans="1:3" x14ac:dyDescent="0.25">
      <c r="A668" t="s">
        <v>561</v>
      </c>
      <c r="B668" t="s">
        <v>2276</v>
      </c>
      <c r="C668">
        <v>2</v>
      </c>
    </row>
    <row r="669" spans="1:3" x14ac:dyDescent="0.25">
      <c r="A669" t="s">
        <v>2046</v>
      </c>
      <c r="B669" t="s">
        <v>2047</v>
      </c>
      <c r="C669">
        <v>2</v>
      </c>
    </row>
    <row r="670" spans="1:3" x14ac:dyDescent="0.25">
      <c r="A670" t="s">
        <v>846</v>
      </c>
      <c r="B670" t="s">
        <v>2350</v>
      </c>
      <c r="C670">
        <v>2</v>
      </c>
    </row>
    <row r="671" spans="1:3" x14ac:dyDescent="0.25">
      <c r="A671" t="s">
        <v>823</v>
      </c>
      <c r="B671" t="s">
        <v>824</v>
      </c>
      <c r="C671">
        <v>2</v>
      </c>
    </row>
    <row r="672" spans="1:3" x14ac:dyDescent="0.25">
      <c r="A672" t="s">
        <v>161</v>
      </c>
      <c r="B672" t="s">
        <v>2277</v>
      </c>
      <c r="C672">
        <v>2</v>
      </c>
    </row>
    <row r="673" spans="1:3" x14ac:dyDescent="0.25">
      <c r="A673" t="s">
        <v>855</v>
      </c>
      <c r="B673" t="s">
        <v>2086</v>
      </c>
      <c r="C673">
        <v>2</v>
      </c>
    </row>
    <row r="674" spans="1:3" x14ac:dyDescent="0.25">
      <c r="A674" t="s">
        <v>2279</v>
      </c>
      <c r="B674" t="s">
        <v>2280</v>
      </c>
      <c r="C674">
        <v>2</v>
      </c>
    </row>
    <row r="675" spans="1:3" x14ac:dyDescent="0.25">
      <c r="A675" t="s">
        <v>1438</v>
      </c>
      <c r="B675" t="s">
        <v>1439</v>
      </c>
      <c r="C675">
        <v>2</v>
      </c>
    </row>
    <row r="676" spans="1:3" x14ac:dyDescent="0.25">
      <c r="A676" t="s">
        <v>1544</v>
      </c>
      <c r="B676" t="s">
        <v>1543</v>
      </c>
      <c r="C676">
        <v>2</v>
      </c>
    </row>
    <row r="677" spans="1:3" x14ac:dyDescent="0.25">
      <c r="A677" t="s">
        <v>1775</v>
      </c>
      <c r="B677" t="s">
        <v>1209</v>
      </c>
      <c r="C677">
        <v>2</v>
      </c>
    </row>
    <row r="678" spans="1:3" x14ac:dyDescent="0.25">
      <c r="A678" t="s">
        <v>569</v>
      </c>
      <c r="B678" t="s">
        <v>570</v>
      </c>
      <c r="C678">
        <v>2</v>
      </c>
    </row>
    <row r="679" spans="1:3" x14ac:dyDescent="0.25">
      <c r="A679" t="s">
        <v>1441</v>
      </c>
      <c r="B679" t="s">
        <v>2043</v>
      </c>
      <c r="C679">
        <v>2</v>
      </c>
    </row>
    <row r="680" spans="1:3" x14ac:dyDescent="0.25">
      <c r="A680" t="s">
        <v>1710</v>
      </c>
      <c r="B680" t="s">
        <v>1711</v>
      </c>
      <c r="C680">
        <v>2</v>
      </c>
    </row>
    <row r="681" spans="1:3" x14ac:dyDescent="0.25">
      <c r="A681" t="s">
        <v>211</v>
      </c>
      <c r="B681" t="s">
        <v>2080</v>
      </c>
      <c r="C681">
        <v>2</v>
      </c>
    </row>
    <row r="682" spans="1:3" x14ac:dyDescent="0.25">
      <c r="A682" t="s">
        <v>165</v>
      </c>
      <c r="B682" t="s">
        <v>260</v>
      </c>
      <c r="C682">
        <v>2</v>
      </c>
    </row>
    <row r="683" spans="1:3" x14ac:dyDescent="0.25">
      <c r="A683" t="s">
        <v>2284</v>
      </c>
      <c r="B683" t="s">
        <v>2285</v>
      </c>
      <c r="C683">
        <v>2</v>
      </c>
    </row>
    <row r="684" spans="1:3" x14ac:dyDescent="0.25">
      <c r="A684" t="s">
        <v>918</v>
      </c>
      <c r="B684" t="s">
        <v>2278</v>
      </c>
      <c r="C684">
        <v>2</v>
      </c>
    </row>
    <row r="685" spans="1:3" x14ac:dyDescent="0.25">
      <c r="A685" t="s">
        <v>734</v>
      </c>
      <c r="B685" t="s">
        <v>735</v>
      </c>
      <c r="C685">
        <v>2</v>
      </c>
    </row>
    <row r="686" spans="1:3" x14ac:dyDescent="0.25">
      <c r="A686" t="s">
        <v>1413</v>
      </c>
      <c r="B686" t="s">
        <v>2399</v>
      </c>
      <c r="C686">
        <v>2</v>
      </c>
    </row>
    <row r="687" spans="1:3" x14ac:dyDescent="0.25">
      <c r="A687" t="s">
        <v>988</v>
      </c>
      <c r="B687" t="s">
        <v>2297</v>
      </c>
      <c r="C687">
        <v>2</v>
      </c>
    </row>
    <row r="688" spans="1:3" x14ac:dyDescent="0.25">
      <c r="A688" t="s">
        <v>1482</v>
      </c>
      <c r="B688" t="s">
        <v>2292</v>
      </c>
      <c r="C688">
        <v>2</v>
      </c>
    </row>
    <row r="689" spans="1:3" x14ac:dyDescent="0.25">
      <c r="A689" t="s">
        <v>1181</v>
      </c>
      <c r="B689" t="s">
        <v>1182</v>
      </c>
      <c r="C689">
        <v>2</v>
      </c>
    </row>
    <row r="690" spans="1:3" x14ac:dyDescent="0.25">
      <c r="A690" t="s">
        <v>873</v>
      </c>
      <c r="B690" t="s">
        <v>874</v>
      </c>
      <c r="C690">
        <v>2</v>
      </c>
    </row>
    <row r="691" spans="1:3" x14ac:dyDescent="0.25">
      <c r="A691" t="s">
        <v>2402</v>
      </c>
      <c r="B691" t="s">
        <v>2403</v>
      </c>
      <c r="C691">
        <v>2</v>
      </c>
    </row>
    <row r="692" spans="1:3" x14ac:dyDescent="0.25">
      <c r="A692" t="s">
        <v>1159</v>
      </c>
      <c r="B692" t="s">
        <v>2392</v>
      </c>
      <c r="C692">
        <v>2</v>
      </c>
    </row>
    <row r="693" spans="1:3" x14ac:dyDescent="0.25">
      <c r="A693" t="s">
        <v>362</v>
      </c>
      <c r="B693" t="s">
        <v>3231</v>
      </c>
      <c r="C693">
        <v>2</v>
      </c>
    </row>
    <row r="694" spans="1:3" x14ac:dyDescent="0.25">
      <c r="A694" t="s">
        <v>1211</v>
      </c>
      <c r="B694" t="s">
        <v>1212</v>
      </c>
      <c r="C694">
        <v>2</v>
      </c>
    </row>
    <row r="695" spans="1:3" x14ac:dyDescent="0.25">
      <c r="A695" t="s">
        <v>1636</v>
      </c>
      <c r="B695" t="s">
        <v>1637</v>
      </c>
      <c r="C695">
        <v>2</v>
      </c>
    </row>
    <row r="696" spans="1:3" x14ac:dyDescent="0.25">
      <c r="A696" t="s">
        <v>888</v>
      </c>
      <c r="B696" t="s">
        <v>889</v>
      </c>
      <c r="C696">
        <v>2</v>
      </c>
    </row>
    <row r="697" spans="1:3" x14ac:dyDescent="0.25">
      <c r="A697" t="s">
        <v>2295</v>
      </c>
      <c r="B697" t="s">
        <v>2296</v>
      </c>
      <c r="C697">
        <v>2</v>
      </c>
    </row>
    <row r="698" spans="1:3" x14ac:dyDescent="0.25">
      <c r="A698" t="s">
        <v>1316</v>
      </c>
      <c r="B698" t="s">
        <v>2036</v>
      </c>
      <c r="C698">
        <v>2</v>
      </c>
    </row>
    <row r="699" spans="1:3" x14ac:dyDescent="0.25">
      <c r="A699" t="s">
        <v>1232</v>
      </c>
      <c r="B699" t="s">
        <v>2300</v>
      </c>
      <c r="C699">
        <v>2</v>
      </c>
    </row>
    <row r="700" spans="1:3" x14ac:dyDescent="0.25">
      <c r="A700" t="s">
        <v>1565</v>
      </c>
      <c r="B700" t="s">
        <v>2528</v>
      </c>
      <c r="C700">
        <v>2</v>
      </c>
    </row>
    <row r="701" spans="1:3" x14ac:dyDescent="0.25">
      <c r="A701" t="s">
        <v>1042</v>
      </c>
      <c r="B701" t="s">
        <v>1043</v>
      </c>
      <c r="C701">
        <v>2</v>
      </c>
    </row>
    <row r="702" spans="1:3" x14ac:dyDescent="0.25">
      <c r="A702" t="s">
        <v>1714</v>
      </c>
      <c r="B702" t="s">
        <v>1715</v>
      </c>
      <c r="C702">
        <v>2</v>
      </c>
    </row>
    <row r="703" spans="1:3" x14ac:dyDescent="0.25">
      <c r="A703" t="s">
        <v>965</v>
      </c>
      <c r="B703" t="s">
        <v>2324</v>
      </c>
      <c r="C703">
        <v>2</v>
      </c>
    </row>
    <row r="704" spans="1:3" x14ac:dyDescent="0.25">
      <c r="A704" t="s">
        <v>1729</v>
      </c>
      <c r="B704" t="s">
        <v>1730</v>
      </c>
      <c r="C704">
        <v>2</v>
      </c>
    </row>
    <row r="705" spans="1:3" x14ac:dyDescent="0.25">
      <c r="A705" t="s">
        <v>348</v>
      </c>
      <c r="B705" t="s">
        <v>349</v>
      </c>
      <c r="C705">
        <v>2</v>
      </c>
    </row>
    <row r="706" spans="1:3" x14ac:dyDescent="0.25">
      <c r="A706" t="s">
        <v>632</v>
      </c>
      <c r="B706" t="s">
        <v>2330</v>
      </c>
      <c r="C706">
        <v>2</v>
      </c>
    </row>
    <row r="707" spans="1:3" x14ac:dyDescent="0.25">
      <c r="A707" t="s">
        <v>3458</v>
      </c>
      <c r="B707" t="s">
        <v>3459</v>
      </c>
      <c r="C707">
        <v>2</v>
      </c>
    </row>
    <row r="708" spans="1:3" x14ac:dyDescent="0.25">
      <c r="A708" t="s">
        <v>875</v>
      </c>
      <c r="B708" t="s">
        <v>2323</v>
      </c>
      <c r="C708">
        <v>2</v>
      </c>
    </row>
    <row r="709" spans="1:3" x14ac:dyDescent="0.25">
      <c r="A709" t="s">
        <v>2513</v>
      </c>
      <c r="B709" t="s">
        <v>2514</v>
      </c>
      <c r="C709">
        <v>2</v>
      </c>
    </row>
    <row r="710" spans="1:3" x14ac:dyDescent="0.25">
      <c r="A710" t="s">
        <v>252</v>
      </c>
      <c r="B710" t="s">
        <v>253</v>
      </c>
      <c r="C710">
        <v>2</v>
      </c>
    </row>
    <row r="711" spans="1:3" x14ac:dyDescent="0.25">
      <c r="A711" t="s">
        <v>1705</v>
      </c>
      <c r="B711" t="s">
        <v>1706</v>
      </c>
      <c r="C711">
        <v>2</v>
      </c>
    </row>
    <row r="712" spans="1:3" x14ac:dyDescent="0.25">
      <c r="A712" t="s">
        <v>2325</v>
      </c>
      <c r="B712" t="s">
        <v>2326</v>
      </c>
      <c r="C712">
        <v>2</v>
      </c>
    </row>
    <row r="713" spans="1:3" x14ac:dyDescent="0.25">
      <c r="A713" t="s">
        <v>367</v>
      </c>
      <c r="B713" t="s">
        <v>368</v>
      </c>
      <c r="C713">
        <v>2</v>
      </c>
    </row>
    <row r="714" spans="1:3" x14ac:dyDescent="0.25">
      <c r="A714" t="s">
        <v>376</v>
      </c>
      <c r="B714" t="s">
        <v>377</v>
      </c>
      <c r="C714">
        <v>2</v>
      </c>
    </row>
    <row r="715" spans="1:3" x14ac:dyDescent="0.25">
      <c r="A715" t="s">
        <v>942</v>
      </c>
      <c r="B715" t="s">
        <v>2322</v>
      </c>
      <c r="C715">
        <v>2</v>
      </c>
    </row>
    <row r="716" spans="1:3" x14ac:dyDescent="0.25">
      <c r="A716" t="s">
        <v>2630</v>
      </c>
      <c r="B716" t="s">
        <v>2631</v>
      </c>
      <c r="C716">
        <v>2</v>
      </c>
    </row>
    <row r="717" spans="1:3" x14ac:dyDescent="0.25">
      <c r="A717" t="s">
        <v>2050</v>
      </c>
      <c r="B717" t="s">
        <v>2051</v>
      </c>
      <c r="C717">
        <v>2</v>
      </c>
    </row>
    <row r="718" spans="1:3" x14ac:dyDescent="0.25">
      <c r="A718" t="s">
        <v>1776</v>
      </c>
      <c r="B718" t="s">
        <v>1777</v>
      </c>
      <c r="C718">
        <v>2</v>
      </c>
    </row>
    <row r="719" spans="1:3" x14ac:dyDescent="0.25">
      <c r="A719" t="s">
        <v>811</v>
      </c>
      <c r="B719" t="s">
        <v>812</v>
      </c>
      <c r="C719">
        <v>2</v>
      </c>
    </row>
    <row r="720" spans="1:3" x14ac:dyDescent="0.25">
      <c r="A720" t="s">
        <v>3449</v>
      </c>
      <c r="B720" t="s">
        <v>3450</v>
      </c>
      <c r="C720">
        <v>2</v>
      </c>
    </row>
    <row r="721" spans="1:3" x14ac:dyDescent="0.25">
      <c r="A721" t="s">
        <v>2328</v>
      </c>
      <c r="B721" t="s">
        <v>2329</v>
      </c>
      <c r="C721">
        <v>2</v>
      </c>
    </row>
    <row r="722" spans="1:3" x14ac:dyDescent="0.25">
      <c r="A722" t="s">
        <v>1320</v>
      </c>
      <c r="B722" t="s">
        <v>1321</v>
      </c>
      <c r="C722">
        <v>2</v>
      </c>
    </row>
    <row r="723" spans="1:3" x14ac:dyDescent="0.25">
      <c r="A723" t="s">
        <v>3498</v>
      </c>
      <c r="B723" t="s">
        <v>3499</v>
      </c>
      <c r="C723">
        <v>2</v>
      </c>
    </row>
    <row r="724" spans="1:3" x14ac:dyDescent="0.25">
      <c r="A724" t="s">
        <v>1020</v>
      </c>
      <c r="B724" t="s">
        <v>2079</v>
      </c>
      <c r="C724">
        <v>2</v>
      </c>
    </row>
    <row r="725" spans="1:3" x14ac:dyDescent="0.25">
      <c r="A725" t="s">
        <v>3488</v>
      </c>
      <c r="B725" t="s">
        <v>3489</v>
      </c>
      <c r="C725">
        <v>2</v>
      </c>
    </row>
    <row r="726" spans="1:3" x14ac:dyDescent="0.25">
      <c r="A726" t="s">
        <v>618</v>
      </c>
      <c r="B726" t="s">
        <v>2331</v>
      </c>
      <c r="C726">
        <v>2</v>
      </c>
    </row>
    <row r="727" spans="1:3" x14ac:dyDescent="0.25">
      <c r="A727" t="s">
        <v>1575</v>
      </c>
      <c r="B727" t="s">
        <v>1576</v>
      </c>
      <c r="C727">
        <v>2</v>
      </c>
    </row>
    <row r="728" spans="1:3" x14ac:dyDescent="0.25">
      <c r="A728" t="s">
        <v>1252</v>
      </c>
      <c r="B728" t="s">
        <v>1253</v>
      </c>
      <c r="C728">
        <v>2</v>
      </c>
    </row>
    <row r="729" spans="1:3" x14ac:dyDescent="0.25">
      <c r="A729" t="s">
        <v>1695</v>
      </c>
      <c r="B729" t="s">
        <v>2265</v>
      </c>
      <c r="C729">
        <v>2</v>
      </c>
    </row>
    <row r="730" spans="1:3" x14ac:dyDescent="0.25">
      <c r="A730" t="s">
        <v>1392</v>
      </c>
      <c r="B730" t="s">
        <v>1393</v>
      </c>
      <c r="C730">
        <v>2</v>
      </c>
    </row>
    <row r="731" spans="1:3" x14ac:dyDescent="0.25">
      <c r="A731" t="s">
        <v>2634</v>
      </c>
      <c r="B731" t="s">
        <v>2635</v>
      </c>
      <c r="C731" s="12">
        <v>2</v>
      </c>
    </row>
    <row r="732" spans="1:3" x14ac:dyDescent="0.25">
      <c r="A732" t="s">
        <v>1346</v>
      </c>
      <c r="B732" t="s">
        <v>1347</v>
      </c>
      <c r="C732">
        <v>2</v>
      </c>
    </row>
    <row r="733" spans="1:3" x14ac:dyDescent="0.25">
      <c r="A733" t="s">
        <v>761</v>
      </c>
      <c r="B733" t="s">
        <v>2887</v>
      </c>
      <c r="C733">
        <v>2</v>
      </c>
    </row>
    <row r="734" spans="1:3" x14ac:dyDescent="0.25">
      <c r="A734" t="s">
        <v>339</v>
      </c>
      <c r="B734" t="s">
        <v>340</v>
      </c>
      <c r="C734">
        <v>2</v>
      </c>
    </row>
    <row r="735" spans="1:3" x14ac:dyDescent="0.25">
      <c r="A735" t="s">
        <v>1309</v>
      </c>
      <c r="B735" t="s">
        <v>1310</v>
      </c>
      <c r="C735">
        <v>2</v>
      </c>
    </row>
    <row r="736" spans="1:3" x14ac:dyDescent="0.25">
      <c r="A736" t="s">
        <v>2601</v>
      </c>
      <c r="B736" t="s">
        <v>2602</v>
      </c>
      <c r="C736">
        <v>2</v>
      </c>
    </row>
    <row r="737" spans="1:3" x14ac:dyDescent="0.25">
      <c r="A737" t="s">
        <v>1756</v>
      </c>
      <c r="B737" t="s">
        <v>1757</v>
      </c>
      <c r="C737">
        <v>1</v>
      </c>
    </row>
    <row r="738" spans="1:3" x14ac:dyDescent="0.25">
      <c r="A738" t="s">
        <v>2536</v>
      </c>
      <c r="B738" t="s">
        <v>2537</v>
      </c>
      <c r="C738">
        <v>1</v>
      </c>
    </row>
    <row r="739" spans="1:3" x14ac:dyDescent="0.25">
      <c r="A739" t="s">
        <v>2549</v>
      </c>
      <c r="B739" t="s">
        <v>2550</v>
      </c>
      <c r="C739">
        <v>1</v>
      </c>
    </row>
    <row r="740" spans="1:3" x14ac:dyDescent="0.25">
      <c r="A740" t="s">
        <v>659</v>
      </c>
      <c r="B740" t="s">
        <v>2529</v>
      </c>
      <c r="C740">
        <v>1</v>
      </c>
    </row>
    <row r="741" spans="1:3" x14ac:dyDescent="0.25">
      <c r="A741" t="s">
        <v>191</v>
      </c>
      <c r="B741" t="s">
        <v>192</v>
      </c>
      <c r="C741">
        <v>1</v>
      </c>
    </row>
    <row r="742" spans="1:3" x14ac:dyDescent="0.25">
      <c r="A742" t="s">
        <v>2540</v>
      </c>
      <c r="B742" t="s">
        <v>2541</v>
      </c>
      <c r="C742">
        <v>1</v>
      </c>
    </row>
    <row r="743" spans="1:3" x14ac:dyDescent="0.25">
      <c r="A743" t="s">
        <v>2552</v>
      </c>
      <c r="B743" t="s">
        <v>2553</v>
      </c>
      <c r="C743">
        <v>1</v>
      </c>
    </row>
    <row r="744" spans="1:3" x14ac:dyDescent="0.25">
      <c r="A744" t="s">
        <v>3560</v>
      </c>
      <c r="B744" t="s">
        <v>3561</v>
      </c>
      <c r="C744">
        <v>1</v>
      </c>
    </row>
    <row r="745" spans="1:3" x14ac:dyDescent="0.25">
      <c r="A745" t="s">
        <v>3516</v>
      </c>
      <c r="B745" t="s">
        <v>3517</v>
      </c>
      <c r="C745">
        <v>1</v>
      </c>
    </row>
    <row r="746" spans="1:3" x14ac:dyDescent="0.25">
      <c r="A746" t="s">
        <v>2523</v>
      </c>
      <c r="B746" t="s">
        <v>2524</v>
      </c>
      <c r="C746">
        <v>1</v>
      </c>
    </row>
    <row r="747" spans="1:3" x14ac:dyDescent="0.25">
      <c r="A747" t="s">
        <v>1013</v>
      </c>
      <c r="B747" t="s">
        <v>1014</v>
      </c>
      <c r="C747">
        <v>1</v>
      </c>
    </row>
    <row r="748" spans="1:3" x14ac:dyDescent="0.25">
      <c r="A748" t="s">
        <v>645</v>
      </c>
      <c r="B748" t="s">
        <v>646</v>
      </c>
      <c r="C748">
        <v>1</v>
      </c>
    </row>
    <row r="749" spans="1:3" x14ac:dyDescent="0.25">
      <c r="A749" t="s">
        <v>2534</v>
      </c>
      <c r="B749" t="s">
        <v>2535</v>
      </c>
      <c r="C749">
        <v>1</v>
      </c>
    </row>
    <row r="750" spans="1:3" x14ac:dyDescent="0.25">
      <c r="A750" t="s">
        <v>1676</v>
      </c>
      <c r="B750" t="s">
        <v>1677</v>
      </c>
      <c r="C750">
        <v>1</v>
      </c>
    </row>
    <row r="751" spans="1:3" x14ac:dyDescent="0.25">
      <c r="A751" t="s">
        <v>1492</v>
      </c>
      <c r="B751" t="s">
        <v>1493</v>
      </c>
      <c r="C751">
        <v>1</v>
      </c>
    </row>
    <row r="752" spans="1:3" x14ac:dyDescent="0.25">
      <c r="A752" t="s">
        <v>912</v>
      </c>
      <c r="B752" t="s">
        <v>913</v>
      </c>
      <c r="C752">
        <v>1</v>
      </c>
    </row>
    <row r="753" spans="1:3" x14ac:dyDescent="0.25">
      <c r="A753" t="s">
        <v>2505</v>
      </c>
      <c r="B753" t="s">
        <v>2506</v>
      </c>
      <c r="C753">
        <v>1</v>
      </c>
    </row>
    <row r="754" spans="1:3" x14ac:dyDescent="0.25">
      <c r="A754" t="s">
        <v>687</v>
      </c>
      <c r="B754" t="s">
        <v>688</v>
      </c>
      <c r="C754">
        <v>1</v>
      </c>
    </row>
    <row r="755" spans="1:3" x14ac:dyDescent="0.25">
      <c r="A755" t="s">
        <v>279</v>
      </c>
      <c r="B755" t="s">
        <v>280</v>
      </c>
      <c r="C755">
        <v>1</v>
      </c>
    </row>
    <row r="756" spans="1:3" x14ac:dyDescent="0.25">
      <c r="A756" t="s">
        <v>2353</v>
      </c>
      <c r="B756" t="s">
        <v>2354</v>
      </c>
      <c r="C756">
        <v>1</v>
      </c>
    </row>
    <row r="757" spans="1:3" x14ac:dyDescent="0.25">
      <c r="A757" t="s">
        <v>2351</v>
      </c>
      <c r="B757" t="s">
        <v>2352</v>
      </c>
      <c r="C757">
        <v>1</v>
      </c>
    </row>
    <row r="758" spans="1:3" x14ac:dyDescent="0.25">
      <c r="A758" t="s">
        <v>249</v>
      </c>
      <c r="B758" t="s">
        <v>250</v>
      </c>
      <c r="C758">
        <v>1</v>
      </c>
    </row>
    <row r="759" spans="1:3" x14ac:dyDescent="0.25">
      <c r="A759" t="s">
        <v>1611</v>
      </c>
      <c r="B759" t="s">
        <v>1610</v>
      </c>
      <c r="C759">
        <v>1</v>
      </c>
    </row>
    <row r="760" spans="1:3" x14ac:dyDescent="0.25">
      <c r="A760" t="s">
        <v>1559</v>
      </c>
      <c r="B760" t="s">
        <v>1560</v>
      </c>
      <c r="C760">
        <v>1</v>
      </c>
    </row>
    <row r="761" spans="1:3" x14ac:dyDescent="0.25">
      <c r="A761" t="s">
        <v>2932</v>
      </c>
      <c r="B761" t="s">
        <v>2933</v>
      </c>
      <c r="C761">
        <v>1</v>
      </c>
    </row>
    <row r="762" spans="1:3" x14ac:dyDescent="0.25">
      <c r="A762" t="s">
        <v>1688</v>
      </c>
      <c r="B762" t="s">
        <v>2332</v>
      </c>
      <c r="C762">
        <v>1</v>
      </c>
    </row>
    <row r="763" spans="1:3" x14ac:dyDescent="0.25">
      <c r="A763" t="s">
        <v>3562</v>
      </c>
      <c r="B763" t="s">
        <v>3563</v>
      </c>
      <c r="C763">
        <v>1</v>
      </c>
    </row>
    <row r="764" spans="1:3" x14ac:dyDescent="0.25">
      <c r="A764" t="s">
        <v>2525</v>
      </c>
      <c r="B764" t="s">
        <v>2526</v>
      </c>
      <c r="C764">
        <v>1</v>
      </c>
    </row>
    <row r="765" spans="1:3" x14ac:dyDescent="0.25">
      <c r="A765" t="s">
        <v>2509</v>
      </c>
      <c r="B765" t="s">
        <v>2510</v>
      </c>
      <c r="C765">
        <v>1</v>
      </c>
    </row>
    <row r="766" spans="1:3" x14ac:dyDescent="0.25">
      <c r="A766" t="s">
        <v>521</v>
      </c>
      <c r="B766" t="s">
        <v>2579</v>
      </c>
      <c r="C766">
        <v>1</v>
      </c>
    </row>
    <row r="767" spans="1:3" x14ac:dyDescent="0.25">
      <c r="A767" t="s">
        <v>613</v>
      </c>
      <c r="B767" t="s">
        <v>614</v>
      </c>
      <c r="C767">
        <v>1</v>
      </c>
    </row>
    <row r="768" spans="1:3" x14ac:dyDescent="0.25">
      <c r="A768" t="s">
        <v>1680</v>
      </c>
      <c r="B768" t="s">
        <v>2527</v>
      </c>
      <c r="C768">
        <v>1</v>
      </c>
    </row>
    <row r="769" spans="1:3" x14ac:dyDescent="0.25">
      <c r="A769" t="s">
        <v>2503</v>
      </c>
      <c r="B769" t="s">
        <v>2504</v>
      </c>
      <c r="C769">
        <v>1</v>
      </c>
    </row>
    <row r="770" spans="1:3" x14ac:dyDescent="0.25">
      <c r="A770" t="s">
        <v>1767</v>
      </c>
      <c r="B770" t="s">
        <v>1768</v>
      </c>
      <c r="C770">
        <v>1</v>
      </c>
    </row>
    <row r="771" spans="1:3" x14ac:dyDescent="0.25">
      <c r="A771" t="s">
        <v>2360</v>
      </c>
      <c r="B771" t="s">
        <v>2361</v>
      </c>
      <c r="C771">
        <v>1</v>
      </c>
    </row>
    <row r="772" spans="1:3" x14ac:dyDescent="0.25">
      <c r="A772" t="s">
        <v>1429</v>
      </c>
      <c r="B772" t="s">
        <v>1430</v>
      </c>
      <c r="C772">
        <v>1</v>
      </c>
    </row>
    <row r="773" spans="1:3" x14ac:dyDescent="0.25">
      <c r="A773" t="s">
        <v>2345</v>
      </c>
      <c r="B773" t="s">
        <v>372</v>
      </c>
      <c r="C773">
        <v>1</v>
      </c>
    </row>
    <row r="774" spans="1:3" x14ac:dyDescent="0.25">
      <c r="A774" t="s">
        <v>545</v>
      </c>
      <c r="B774" t="s">
        <v>546</v>
      </c>
      <c r="C774">
        <v>1</v>
      </c>
    </row>
    <row r="775" spans="1:3" x14ac:dyDescent="0.25">
      <c r="A775" t="s">
        <v>2599</v>
      </c>
      <c r="B775" t="s">
        <v>2600</v>
      </c>
      <c r="C775">
        <v>1</v>
      </c>
    </row>
    <row r="776" spans="1:3" x14ac:dyDescent="0.25">
      <c r="A776" t="s">
        <v>2851</v>
      </c>
      <c r="B776" t="s">
        <v>2852</v>
      </c>
      <c r="C776">
        <v>1</v>
      </c>
    </row>
    <row r="777" spans="1:3" x14ac:dyDescent="0.25">
      <c r="A777" t="s">
        <v>2603</v>
      </c>
      <c r="B777" t="s">
        <v>2604</v>
      </c>
      <c r="C777">
        <v>1</v>
      </c>
    </row>
    <row r="778" spans="1:3" x14ac:dyDescent="0.25">
      <c r="A778" t="s">
        <v>3564</v>
      </c>
      <c r="B778" t="s">
        <v>3565</v>
      </c>
      <c r="C778">
        <v>1</v>
      </c>
    </row>
    <row r="779" spans="1:3" x14ac:dyDescent="0.25">
      <c r="A779" t="s">
        <v>1324</v>
      </c>
      <c r="B779" t="s">
        <v>2551</v>
      </c>
      <c r="C779">
        <v>1</v>
      </c>
    </row>
    <row r="780" spans="1:3" x14ac:dyDescent="0.25">
      <c r="A780" t="s">
        <v>1549</v>
      </c>
      <c r="B780" t="s">
        <v>1550</v>
      </c>
      <c r="C780">
        <v>1</v>
      </c>
    </row>
    <row r="781" spans="1:3" x14ac:dyDescent="0.25">
      <c r="A781" t="s">
        <v>3486</v>
      </c>
      <c r="B781" t="s">
        <v>3487</v>
      </c>
      <c r="C781">
        <v>1</v>
      </c>
    </row>
    <row r="782" spans="1:3" x14ac:dyDescent="0.25">
      <c r="A782" t="s">
        <v>557</v>
      </c>
      <c r="B782" t="s">
        <v>558</v>
      </c>
      <c r="C782">
        <v>1</v>
      </c>
    </row>
    <row r="783" spans="1:3" x14ac:dyDescent="0.25">
      <c r="A783" t="s">
        <v>2560</v>
      </c>
      <c r="B783" t="s">
        <v>2561</v>
      </c>
      <c r="C783">
        <v>1</v>
      </c>
    </row>
    <row r="784" spans="1:3" x14ac:dyDescent="0.25">
      <c r="A784" t="s">
        <v>2623</v>
      </c>
      <c r="B784" t="s">
        <v>2624</v>
      </c>
      <c r="C784">
        <v>1</v>
      </c>
    </row>
    <row r="785" spans="1:3" x14ac:dyDescent="0.25">
      <c r="A785" t="s">
        <v>3522</v>
      </c>
      <c r="B785" t="s">
        <v>3523</v>
      </c>
      <c r="C785">
        <v>1</v>
      </c>
    </row>
    <row r="786" spans="1:3" x14ac:dyDescent="0.25">
      <c r="A786" t="s">
        <v>1668</v>
      </c>
      <c r="B786" t="s">
        <v>1669</v>
      </c>
      <c r="C786">
        <v>1</v>
      </c>
    </row>
    <row r="787" spans="1:3" x14ac:dyDescent="0.25">
      <c r="A787" t="s">
        <v>2501</v>
      </c>
      <c r="B787" t="s">
        <v>2502</v>
      </c>
      <c r="C787">
        <v>1</v>
      </c>
    </row>
    <row r="788" spans="1:3" x14ac:dyDescent="0.25">
      <c r="A788" t="s">
        <v>201</v>
      </c>
      <c r="B788" t="s">
        <v>202</v>
      </c>
      <c r="C788">
        <v>1</v>
      </c>
    </row>
    <row r="789" spans="1:3" x14ac:dyDescent="0.25">
      <c r="A789" t="s">
        <v>1763</v>
      </c>
      <c r="B789" t="s">
        <v>1764</v>
      </c>
      <c r="C789">
        <v>1</v>
      </c>
    </row>
    <row r="790" spans="1:3" x14ac:dyDescent="0.25">
      <c r="A790" t="s">
        <v>537</v>
      </c>
      <c r="B790" t="s">
        <v>538</v>
      </c>
      <c r="C790">
        <v>1</v>
      </c>
    </row>
    <row r="791" spans="1:3" x14ac:dyDescent="0.25">
      <c r="A791" t="s">
        <v>662</v>
      </c>
      <c r="B791" t="s">
        <v>2870</v>
      </c>
      <c r="C791">
        <v>1</v>
      </c>
    </row>
    <row r="792" spans="1:3" x14ac:dyDescent="0.25">
      <c r="A792" t="s">
        <v>356</v>
      </c>
      <c r="B792" t="s">
        <v>2367</v>
      </c>
      <c r="C792">
        <v>1</v>
      </c>
    </row>
    <row r="793" spans="1:3" x14ac:dyDescent="0.25">
      <c r="A793" t="s">
        <v>775</v>
      </c>
      <c r="B793" t="s">
        <v>2470</v>
      </c>
      <c r="C793">
        <v>1</v>
      </c>
    </row>
    <row r="794" spans="1:3" x14ac:dyDescent="0.25">
      <c r="A794" t="s">
        <v>485</v>
      </c>
      <c r="B794" t="s">
        <v>486</v>
      </c>
      <c r="C794">
        <v>1</v>
      </c>
    </row>
    <row r="795" spans="1:3" x14ac:dyDescent="0.25">
      <c r="A795" t="s">
        <v>2100</v>
      </c>
      <c r="B795" t="s">
        <v>2101</v>
      </c>
      <c r="C795">
        <v>1</v>
      </c>
    </row>
    <row r="796" spans="1:3" x14ac:dyDescent="0.25">
      <c r="A796" t="s">
        <v>3526</v>
      </c>
      <c r="B796" t="s">
        <v>3527</v>
      </c>
      <c r="C796">
        <v>1</v>
      </c>
    </row>
    <row r="797" spans="1:3" x14ac:dyDescent="0.25">
      <c r="A797" t="s">
        <v>1202</v>
      </c>
      <c r="B797" t="s">
        <v>1203</v>
      </c>
      <c r="C797">
        <v>1</v>
      </c>
    </row>
    <row r="798" spans="1:3" x14ac:dyDescent="0.25">
      <c r="A798" t="s">
        <v>757</v>
      </c>
      <c r="B798" t="s">
        <v>758</v>
      </c>
      <c r="C798">
        <v>1</v>
      </c>
    </row>
    <row r="799" spans="1:3" x14ac:dyDescent="0.25">
      <c r="A799" t="s">
        <v>2044</v>
      </c>
      <c r="B799" t="s">
        <v>2045</v>
      </c>
      <c r="C799">
        <v>1</v>
      </c>
    </row>
    <row r="800" spans="1:3" x14ac:dyDescent="0.25">
      <c r="A800" t="s">
        <v>3550</v>
      </c>
      <c r="B800" t="s">
        <v>3551</v>
      </c>
      <c r="C800">
        <v>1</v>
      </c>
    </row>
    <row r="801" spans="1:3" x14ac:dyDescent="0.25">
      <c r="A801" t="s">
        <v>331</v>
      </c>
      <c r="B801" t="s">
        <v>332</v>
      </c>
      <c r="C801">
        <v>1</v>
      </c>
    </row>
    <row r="802" spans="1:3" x14ac:dyDescent="0.25">
      <c r="A802" t="s">
        <v>2415</v>
      </c>
      <c r="B802" t="s">
        <v>2416</v>
      </c>
      <c r="C802">
        <v>1</v>
      </c>
    </row>
    <row r="803" spans="1:3" x14ac:dyDescent="0.25">
      <c r="A803" t="s">
        <v>3566</v>
      </c>
      <c r="B803" t="s">
        <v>3567</v>
      </c>
      <c r="C803">
        <v>1</v>
      </c>
    </row>
    <row r="804" spans="1:3" x14ac:dyDescent="0.25">
      <c r="A804" t="s">
        <v>2466</v>
      </c>
      <c r="B804" t="s">
        <v>2467</v>
      </c>
      <c r="C804">
        <v>1</v>
      </c>
    </row>
    <row r="805" spans="1:3" x14ac:dyDescent="0.25">
      <c r="A805" t="s">
        <v>669</v>
      </c>
      <c r="B805" t="s">
        <v>2440</v>
      </c>
      <c r="C805">
        <v>1</v>
      </c>
    </row>
    <row r="806" spans="1:3" x14ac:dyDescent="0.25">
      <c r="A806" t="s">
        <v>2417</v>
      </c>
      <c r="B806" t="s">
        <v>2418</v>
      </c>
      <c r="C806">
        <v>1</v>
      </c>
    </row>
    <row r="807" spans="1:3" x14ac:dyDescent="0.25">
      <c r="A807" t="s">
        <v>2408</v>
      </c>
      <c r="B807" t="s">
        <v>2409</v>
      </c>
      <c r="C807">
        <v>1</v>
      </c>
    </row>
    <row r="808" spans="1:3" x14ac:dyDescent="0.25">
      <c r="A808" t="s">
        <v>261</v>
      </c>
      <c r="B808" t="s">
        <v>262</v>
      </c>
      <c r="C808">
        <v>1</v>
      </c>
    </row>
    <row r="809" spans="1:3" x14ac:dyDescent="0.25">
      <c r="A809" t="s">
        <v>2462</v>
      </c>
      <c r="B809" t="s">
        <v>2463</v>
      </c>
      <c r="C809">
        <v>1</v>
      </c>
    </row>
    <row r="810" spans="1:3" x14ac:dyDescent="0.25">
      <c r="A810" t="s">
        <v>2069</v>
      </c>
      <c r="B810" t="s">
        <v>2070</v>
      </c>
      <c r="C810">
        <v>1</v>
      </c>
    </row>
    <row r="811" spans="1:3" x14ac:dyDescent="0.25">
      <c r="A811" t="s">
        <v>2421</v>
      </c>
      <c r="B811" t="s">
        <v>1697</v>
      </c>
      <c r="C811">
        <v>1</v>
      </c>
    </row>
    <row r="812" spans="1:3" x14ac:dyDescent="0.25">
      <c r="A812" t="s">
        <v>2441</v>
      </c>
      <c r="B812" t="s">
        <v>2442</v>
      </c>
      <c r="C812">
        <v>1</v>
      </c>
    </row>
    <row r="813" spans="1:3" x14ac:dyDescent="0.25">
      <c r="A813" t="s">
        <v>2028</v>
      </c>
      <c r="B813" t="s">
        <v>2452</v>
      </c>
      <c r="C813">
        <v>1</v>
      </c>
    </row>
    <row r="814" spans="1:3" x14ac:dyDescent="0.25">
      <c r="A814" t="s">
        <v>2422</v>
      </c>
      <c r="B814" t="s">
        <v>2423</v>
      </c>
      <c r="C814">
        <v>1</v>
      </c>
    </row>
    <row r="815" spans="1:3" x14ac:dyDescent="0.25">
      <c r="A815" t="s">
        <v>1172</v>
      </c>
      <c r="B815" t="s">
        <v>2083</v>
      </c>
      <c r="C815">
        <v>1</v>
      </c>
    </row>
    <row r="816" spans="1:3" x14ac:dyDescent="0.25">
      <c r="A816" t="s">
        <v>2108</v>
      </c>
      <c r="B816" t="s">
        <v>2109</v>
      </c>
      <c r="C816">
        <v>1</v>
      </c>
    </row>
    <row r="817" spans="1:3" x14ac:dyDescent="0.25">
      <c r="A817" t="s">
        <v>2448</v>
      </c>
      <c r="B817" t="s">
        <v>2449</v>
      </c>
      <c r="C817">
        <v>1</v>
      </c>
    </row>
    <row r="818" spans="1:3" x14ac:dyDescent="0.25">
      <c r="A818" t="s">
        <v>2456</v>
      </c>
      <c r="B818" t="s">
        <v>2457</v>
      </c>
      <c r="C818">
        <v>1</v>
      </c>
    </row>
    <row r="819" spans="1:3" x14ac:dyDescent="0.25">
      <c r="A819" t="s">
        <v>2430</v>
      </c>
      <c r="B819" t="s">
        <v>2431</v>
      </c>
      <c r="C819">
        <v>1</v>
      </c>
    </row>
    <row r="820" spans="1:3" x14ac:dyDescent="0.25">
      <c r="A820" t="s">
        <v>2406</v>
      </c>
      <c r="B820" t="s">
        <v>2407</v>
      </c>
      <c r="C820">
        <v>1</v>
      </c>
    </row>
    <row r="821" spans="1:3" x14ac:dyDescent="0.25">
      <c r="A821" t="s">
        <v>2410</v>
      </c>
      <c r="B821" t="s">
        <v>2411</v>
      </c>
      <c r="C821">
        <v>1</v>
      </c>
    </row>
    <row r="822" spans="1:3" x14ac:dyDescent="0.25">
      <c r="A822" t="s">
        <v>1365</v>
      </c>
      <c r="B822" t="s">
        <v>1366</v>
      </c>
      <c r="C822">
        <v>1</v>
      </c>
    </row>
    <row r="823" spans="1:3" x14ac:dyDescent="0.25">
      <c r="A823" t="s">
        <v>2458</v>
      </c>
      <c r="B823" t="s">
        <v>2459</v>
      </c>
      <c r="C823">
        <v>1</v>
      </c>
    </row>
    <row r="824" spans="1:3" x14ac:dyDescent="0.25">
      <c r="A824" t="s">
        <v>2446</v>
      </c>
      <c r="B824" t="s">
        <v>2447</v>
      </c>
      <c r="C824">
        <v>1</v>
      </c>
    </row>
    <row r="825" spans="1:3" x14ac:dyDescent="0.25">
      <c r="A825" t="s">
        <v>2419</v>
      </c>
      <c r="B825" t="s">
        <v>2420</v>
      </c>
      <c r="C825">
        <v>1</v>
      </c>
    </row>
    <row r="826" spans="1:3" x14ac:dyDescent="0.25">
      <c r="A826" t="s">
        <v>1503</v>
      </c>
      <c r="B826" t="s">
        <v>1504</v>
      </c>
      <c r="C826">
        <v>1</v>
      </c>
    </row>
    <row r="827" spans="1:3" x14ac:dyDescent="0.25">
      <c r="A827" t="s">
        <v>1190</v>
      </c>
      <c r="B827" t="s">
        <v>1191</v>
      </c>
      <c r="C827">
        <v>1</v>
      </c>
    </row>
    <row r="828" spans="1:3" x14ac:dyDescent="0.25">
      <c r="A828" t="s">
        <v>2443</v>
      </c>
      <c r="B828" t="s">
        <v>2444</v>
      </c>
      <c r="C828">
        <v>1</v>
      </c>
    </row>
    <row r="829" spans="1:3" x14ac:dyDescent="0.25">
      <c r="A829" t="s">
        <v>2471</v>
      </c>
      <c r="B829" t="s">
        <v>2472</v>
      </c>
      <c r="C829">
        <v>1</v>
      </c>
    </row>
    <row r="830" spans="1:3" x14ac:dyDescent="0.25">
      <c r="A830" t="s">
        <v>2532</v>
      </c>
      <c r="B830" t="s">
        <v>2533</v>
      </c>
      <c r="C830">
        <v>1</v>
      </c>
    </row>
    <row r="831" spans="1:3" x14ac:dyDescent="0.25">
      <c r="A831" t="s">
        <v>2538</v>
      </c>
      <c r="B831" t="s">
        <v>2539</v>
      </c>
      <c r="C831">
        <v>1</v>
      </c>
    </row>
    <row r="832" spans="1:3" x14ac:dyDescent="0.25">
      <c r="A832" t="s">
        <v>2428</v>
      </c>
      <c r="B832" t="s">
        <v>2429</v>
      </c>
      <c r="C832">
        <v>1</v>
      </c>
    </row>
    <row r="833" spans="1:3" x14ac:dyDescent="0.25">
      <c r="A833" t="s">
        <v>193</v>
      </c>
      <c r="B833" t="s">
        <v>3059</v>
      </c>
      <c r="C833">
        <v>1</v>
      </c>
    </row>
    <row r="834" spans="1:3" x14ac:dyDescent="0.25">
      <c r="A834" t="s">
        <v>1467</v>
      </c>
      <c r="B834" t="s">
        <v>1468</v>
      </c>
      <c r="C834">
        <v>1</v>
      </c>
    </row>
    <row r="835" spans="1:3" x14ac:dyDescent="0.25">
      <c r="A835" t="s">
        <v>3512</v>
      </c>
      <c r="B835" t="s">
        <v>3513</v>
      </c>
      <c r="C835">
        <v>1</v>
      </c>
    </row>
    <row r="836" spans="1:3" x14ac:dyDescent="0.25">
      <c r="A836" t="s">
        <v>3535</v>
      </c>
      <c r="B836" t="s">
        <v>3536</v>
      </c>
      <c r="C836">
        <v>1</v>
      </c>
    </row>
    <row r="837" spans="1:3" x14ac:dyDescent="0.25">
      <c r="A837" t="s">
        <v>235</v>
      </c>
      <c r="B837" t="s">
        <v>236</v>
      </c>
      <c r="C837">
        <v>1</v>
      </c>
    </row>
    <row r="838" spans="1:3" x14ac:dyDescent="0.25">
      <c r="A838" t="s">
        <v>2460</v>
      </c>
      <c r="B838" t="s">
        <v>2461</v>
      </c>
      <c r="C838">
        <v>1</v>
      </c>
    </row>
    <row r="839" spans="1:3" x14ac:dyDescent="0.25">
      <c r="A839" t="s">
        <v>1149</v>
      </c>
      <c r="B839" t="s">
        <v>2439</v>
      </c>
      <c r="C839">
        <v>1</v>
      </c>
    </row>
    <row r="840" spans="1:3" x14ac:dyDescent="0.25">
      <c r="A840" t="s">
        <v>3374</v>
      </c>
      <c r="B840" t="s">
        <v>1393</v>
      </c>
      <c r="C840">
        <v>1</v>
      </c>
    </row>
    <row r="841" spans="1:3" x14ac:dyDescent="0.25">
      <c r="A841" t="s">
        <v>2450</v>
      </c>
      <c r="B841" t="s">
        <v>2451</v>
      </c>
      <c r="C841">
        <v>1</v>
      </c>
    </row>
    <row r="842" spans="1:3" x14ac:dyDescent="0.25">
      <c r="A842" t="s">
        <v>1526</v>
      </c>
      <c r="B842" t="s">
        <v>1527</v>
      </c>
      <c r="C842">
        <v>1</v>
      </c>
    </row>
    <row r="843" spans="1:3" x14ac:dyDescent="0.25">
      <c r="A843" t="s">
        <v>2488</v>
      </c>
      <c r="B843" t="s">
        <v>2489</v>
      </c>
      <c r="C843">
        <v>1</v>
      </c>
    </row>
    <row r="844" spans="1:3" x14ac:dyDescent="0.25">
      <c r="A844" t="s">
        <v>2486</v>
      </c>
      <c r="B844" t="s">
        <v>2487</v>
      </c>
      <c r="C844">
        <v>1</v>
      </c>
    </row>
    <row r="845" spans="1:3" x14ac:dyDescent="0.25">
      <c r="A845" t="s">
        <v>3518</v>
      </c>
      <c r="B845" t="s">
        <v>3519</v>
      </c>
      <c r="C845">
        <v>1</v>
      </c>
    </row>
    <row r="846" spans="1:3" x14ac:dyDescent="0.25">
      <c r="A846" t="s">
        <v>2575</v>
      </c>
      <c r="B846" t="s">
        <v>2576</v>
      </c>
      <c r="C846">
        <v>1</v>
      </c>
    </row>
    <row r="847" spans="1:3" x14ac:dyDescent="0.25">
      <c r="A847" t="s">
        <v>317</v>
      </c>
      <c r="B847" t="s">
        <v>318</v>
      </c>
      <c r="C847">
        <v>1</v>
      </c>
    </row>
    <row r="848" spans="1:3" x14ac:dyDescent="0.25">
      <c r="A848" t="s">
        <v>2497</v>
      </c>
      <c r="B848" t="s">
        <v>2498</v>
      </c>
      <c r="C848">
        <v>1</v>
      </c>
    </row>
    <row r="849" spans="1:3" x14ac:dyDescent="0.25">
      <c r="A849" t="s">
        <v>2491</v>
      </c>
      <c r="B849" t="s">
        <v>2492</v>
      </c>
      <c r="C849">
        <v>1</v>
      </c>
    </row>
    <row r="850" spans="1:3" x14ac:dyDescent="0.25">
      <c r="A850" t="s">
        <v>2639</v>
      </c>
      <c r="B850" t="s">
        <v>2640</v>
      </c>
      <c r="C850">
        <v>1</v>
      </c>
    </row>
    <row r="851" spans="1:3" x14ac:dyDescent="0.25">
      <c r="A851" t="s">
        <v>952</v>
      </c>
      <c r="B851" t="s">
        <v>953</v>
      </c>
      <c r="C851">
        <v>1</v>
      </c>
    </row>
    <row r="852" spans="1:3" x14ac:dyDescent="0.25">
      <c r="A852" t="s">
        <v>1183</v>
      </c>
      <c r="B852" t="s">
        <v>1184</v>
      </c>
      <c r="C852">
        <v>1</v>
      </c>
    </row>
    <row r="853" spans="1:3" x14ac:dyDescent="0.25">
      <c r="A853" t="s">
        <v>2659</v>
      </c>
      <c r="B853" t="s">
        <v>2660</v>
      </c>
      <c r="C853">
        <v>1</v>
      </c>
    </row>
    <row r="854" spans="1:3" x14ac:dyDescent="0.25">
      <c r="A854" t="s">
        <v>2632</v>
      </c>
      <c r="B854" t="s">
        <v>2633</v>
      </c>
      <c r="C854">
        <v>1</v>
      </c>
    </row>
    <row r="855" spans="1:3" x14ac:dyDescent="0.25">
      <c r="A855" t="s">
        <v>2674</v>
      </c>
      <c r="B855" t="s">
        <v>2675</v>
      </c>
      <c r="C855">
        <v>1</v>
      </c>
    </row>
    <row r="856" spans="1:3" x14ac:dyDescent="0.25">
      <c r="A856" t="s">
        <v>1279</v>
      </c>
      <c r="B856" t="s">
        <v>1280</v>
      </c>
      <c r="C856">
        <v>1</v>
      </c>
    </row>
    <row r="857" spans="1:3" x14ac:dyDescent="0.25">
      <c r="A857" t="s">
        <v>1363</v>
      </c>
      <c r="B857" t="s">
        <v>1364</v>
      </c>
      <c r="C857">
        <v>1</v>
      </c>
    </row>
    <row r="858" spans="1:3" x14ac:dyDescent="0.25">
      <c r="A858" t="s">
        <v>1384</v>
      </c>
      <c r="B858" t="s">
        <v>1385</v>
      </c>
      <c r="C858">
        <v>1</v>
      </c>
    </row>
    <row r="859" spans="1:3" x14ac:dyDescent="0.25">
      <c r="A859" t="s">
        <v>423</v>
      </c>
      <c r="B859" t="s">
        <v>422</v>
      </c>
      <c r="C859">
        <v>1</v>
      </c>
    </row>
    <row r="860" spans="1:3" x14ac:dyDescent="0.25">
      <c r="A860" t="s">
        <v>1233</v>
      </c>
      <c r="B860" t="s">
        <v>3328</v>
      </c>
      <c r="C860">
        <v>1</v>
      </c>
    </row>
    <row r="861" spans="1:3" x14ac:dyDescent="0.25">
      <c r="A861" t="s">
        <v>1653</v>
      </c>
      <c r="B861" t="s">
        <v>1654</v>
      </c>
      <c r="C861">
        <v>1</v>
      </c>
    </row>
    <row r="862" spans="1:3" x14ac:dyDescent="0.25">
      <c r="A862" t="s">
        <v>3568</v>
      </c>
      <c r="B862" t="s">
        <v>3569</v>
      </c>
      <c r="C862">
        <v>1</v>
      </c>
    </row>
    <row r="863" spans="1:3" x14ac:dyDescent="0.25">
      <c r="A863" t="s">
        <v>1206</v>
      </c>
      <c r="B863" t="s">
        <v>1207</v>
      </c>
      <c r="C863">
        <v>1</v>
      </c>
    </row>
    <row r="864" spans="1:3" x14ac:dyDescent="0.25">
      <c r="A864" t="s">
        <v>1428</v>
      </c>
      <c r="B864" t="s">
        <v>1427</v>
      </c>
      <c r="C864">
        <v>1</v>
      </c>
    </row>
    <row r="865" spans="1:3" x14ac:dyDescent="0.25">
      <c r="A865" t="s">
        <v>1525</v>
      </c>
      <c r="B865" t="s">
        <v>2110</v>
      </c>
      <c r="C865">
        <v>1</v>
      </c>
    </row>
    <row r="866" spans="1:3" x14ac:dyDescent="0.25">
      <c r="A866" t="s">
        <v>2641</v>
      </c>
      <c r="B866" t="s">
        <v>2642</v>
      </c>
      <c r="C866">
        <v>1</v>
      </c>
    </row>
    <row r="867" spans="1:3" x14ac:dyDescent="0.25">
      <c r="A867" t="s">
        <v>3496</v>
      </c>
      <c r="B867" t="s">
        <v>3497</v>
      </c>
      <c r="C867">
        <v>1</v>
      </c>
    </row>
    <row r="868" spans="1:3" x14ac:dyDescent="0.25">
      <c r="A868" t="s">
        <v>2484</v>
      </c>
      <c r="B868" t="s">
        <v>2485</v>
      </c>
      <c r="C868">
        <v>1</v>
      </c>
    </row>
    <row r="869" spans="1:3" x14ac:dyDescent="0.25">
      <c r="A869" t="s">
        <v>1445</v>
      </c>
      <c r="B869" t="s">
        <v>1443</v>
      </c>
      <c r="C869">
        <v>1</v>
      </c>
    </row>
    <row r="870" spans="1:3" x14ac:dyDescent="0.25">
      <c r="A870" t="s">
        <v>1024</v>
      </c>
      <c r="B870" t="s">
        <v>1025</v>
      </c>
      <c r="C870">
        <v>1</v>
      </c>
    </row>
    <row r="871" spans="1:3" x14ac:dyDescent="0.25">
      <c r="A871" t="s">
        <v>1239</v>
      </c>
      <c r="B871" t="s">
        <v>2647</v>
      </c>
      <c r="C871">
        <v>1</v>
      </c>
    </row>
    <row r="872" spans="1:3" x14ac:dyDescent="0.25">
      <c r="A872" t="s">
        <v>868</v>
      </c>
      <c r="B872" t="s">
        <v>869</v>
      </c>
      <c r="C872">
        <v>1</v>
      </c>
    </row>
    <row r="873" spans="1:3" x14ac:dyDescent="0.25">
      <c r="A873" t="s">
        <v>2661</v>
      </c>
      <c r="B873" t="s">
        <v>2662</v>
      </c>
      <c r="C873">
        <v>1</v>
      </c>
    </row>
    <row r="874" spans="1:3" x14ac:dyDescent="0.25">
      <c r="A874" t="s">
        <v>3494</v>
      </c>
      <c r="B874" t="s">
        <v>3495</v>
      </c>
      <c r="C874">
        <v>1</v>
      </c>
    </row>
    <row r="875" spans="1:3" x14ac:dyDescent="0.25">
      <c r="A875" t="s">
        <v>2480</v>
      </c>
      <c r="B875" t="s">
        <v>2481</v>
      </c>
      <c r="C875">
        <v>1</v>
      </c>
    </row>
    <row r="876" spans="1:3" x14ac:dyDescent="0.25">
      <c r="A876" t="s">
        <v>2627</v>
      </c>
      <c r="B876" t="s">
        <v>2628</v>
      </c>
      <c r="C876">
        <v>1</v>
      </c>
    </row>
    <row r="877" spans="1:3" x14ac:dyDescent="0.25">
      <c r="A877" t="s">
        <v>3468</v>
      </c>
      <c r="B877" t="s">
        <v>3469</v>
      </c>
      <c r="C877">
        <v>1</v>
      </c>
    </row>
    <row r="878" spans="1:3" x14ac:dyDescent="0.25">
      <c r="A878" t="s">
        <v>2644</v>
      </c>
      <c r="B878" t="s">
        <v>2645</v>
      </c>
      <c r="C878">
        <v>1</v>
      </c>
    </row>
    <row r="879" spans="1:3" x14ac:dyDescent="0.25">
      <c r="A879" t="s">
        <v>744</v>
      </c>
      <c r="B879" t="s">
        <v>745</v>
      </c>
      <c r="C879">
        <v>1</v>
      </c>
    </row>
    <row r="880" spans="1:3" x14ac:dyDescent="0.25">
      <c r="A880" t="s">
        <v>729</v>
      </c>
      <c r="B880" t="s">
        <v>728</v>
      </c>
      <c r="C880">
        <v>1</v>
      </c>
    </row>
    <row r="881" spans="1:3" x14ac:dyDescent="0.25">
      <c r="A881" t="s">
        <v>383</v>
      </c>
      <c r="B881" t="s">
        <v>384</v>
      </c>
      <c r="C881">
        <v>1</v>
      </c>
    </row>
    <row r="882" spans="1:3" x14ac:dyDescent="0.25">
      <c r="A882" t="s">
        <v>3506</v>
      </c>
      <c r="B882" t="s">
        <v>3507</v>
      </c>
      <c r="C882">
        <v>1</v>
      </c>
    </row>
    <row r="883" spans="1:3" x14ac:dyDescent="0.25">
      <c r="A883" t="s">
        <v>1618</v>
      </c>
      <c r="B883" t="s">
        <v>1619</v>
      </c>
      <c r="C883">
        <v>1</v>
      </c>
    </row>
    <row r="884" spans="1:3" x14ac:dyDescent="0.25">
      <c r="A884" t="s">
        <v>1522</v>
      </c>
      <c r="B884" t="s">
        <v>2643</v>
      </c>
      <c r="C884">
        <v>1</v>
      </c>
    </row>
    <row r="885" spans="1:3" x14ac:dyDescent="0.25">
      <c r="A885" t="s">
        <v>832</v>
      </c>
      <c r="B885" t="s">
        <v>833</v>
      </c>
      <c r="C885">
        <v>1</v>
      </c>
    </row>
    <row r="886" spans="1:3" x14ac:dyDescent="0.25">
      <c r="A886" t="s">
        <v>3508</v>
      </c>
      <c r="B886" t="s">
        <v>3509</v>
      </c>
      <c r="C886">
        <v>1</v>
      </c>
    </row>
    <row r="887" spans="1:3" x14ac:dyDescent="0.25">
      <c r="A887" t="s">
        <v>3470</v>
      </c>
      <c r="B887" t="s">
        <v>3471</v>
      </c>
      <c r="C887">
        <v>1</v>
      </c>
    </row>
    <row r="888" spans="1:3" x14ac:dyDescent="0.25">
      <c r="A888" t="s">
        <v>1224</v>
      </c>
      <c r="B888" t="s">
        <v>1225</v>
      </c>
      <c r="C888">
        <v>1</v>
      </c>
    </row>
    <row r="889" spans="1:3" x14ac:dyDescent="0.25">
      <c r="A889" t="s">
        <v>1268</v>
      </c>
      <c r="B889" t="s">
        <v>1269</v>
      </c>
      <c r="C889">
        <v>1</v>
      </c>
    </row>
    <row r="890" spans="1:3" x14ac:dyDescent="0.25">
      <c r="A890" t="s">
        <v>2589</v>
      </c>
      <c r="B890" t="s">
        <v>2590</v>
      </c>
      <c r="C890">
        <v>1</v>
      </c>
    </row>
    <row r="891" spans="1:3" x14ac:dyDescent="0.25">
      <c r="A891" t="s">
        <v>2571</v>
      </c>
      <c r="B891" t="s">
        <v>2572</v>
      </c>
      <c r="C891">
        <v>1</v>
      </c>
    </row>
    <row r="892" spans="1:3" x14ac:dyDescent="0.25">
      <c r="A892" t="s">
        <v>2676</v>
      </c>
      <c r="B892" t="s">
        <v>2677</v>
      </c>
      <c r="C892">
        <v>1</v>
      </c>
    </row>
    <row r="893" spans="1:3" x14ac:dyDescent="0.25">
      <c r="A893" t="s">
        <v>323</v>
      </c>
      <c r="B893" t="s">
        <v>324</v>
      </c>
      <c r="C893">
        <v>1</v>
      </c>
    </row>
    <row r="894" spans="1:3" x14ac:dyDescent="0.25">
      <c r="A894" t="s">
        <v>887</v>
      </c>
      <c r="B894" t="s">
        <v>2823</v>
      </c>
      <c r="C894">
        <v>1</v>
      </c>
    </row>
    <row r="895" spans="1:3" x14ac:dyDescent="0.25">
      <c r="A895" t="s">
        <v>291</v>
      </c>
      <c r="B895" t="s">
        <v>292</v>
      </c>
      <c r="C895">
        <v>1</v>
      </c>
    </row>
    <row r="896" spans="1:3" x14ac:dyDescent="0.25">
      <c r="A896" t="s">
        <v>1156</v>
      </c>
      <c r="B896" t="s">
        <v>554</v>
      </c>
      <c r="C896">
        <v>1</v>
      </c>
    </row>
    <row r="897" spans="1:3" x14ac:dyDescent="0.25">
      <c r="A897" t="s">
        <v>1632</v>
      </c>
      <c r="B897" t="s">
        <v>1633</v>
      </c>
      <c r="C897">
        <v>1</v>
      </c>
    </row>
    <row r="898" spans="1:3" x14ac:dyDescent="0.25">
      <c r="A898" t="s">
        <v>866</v>
      </c>
      <c r="B898" t="s">
        <v>867</v>
      </c>
      <c r="C898">
        <v>1</v>
      </c>
    </row>
    <row r="899" spans="1:3" x14ac:dyDescent="0.25">
      <c r="A899" t="s">
        <v>2493</v>
      </c>
      <c r="B899" t="s">
        <v>2494</v>
      </c>
      <c r="C899">
        <v>1</v>
      </c>
    </row>
    <row r="900" spans="1:3" x14ac:dyDescent="0.25">
      <c r="A900" t="s">
        <v>1532</v>
      </c>
      <c r="B900" t="s">
        <v>2656</v>
      </c>
      <c r="C900">
        <v>1</v>
      </c>
    </row>
    <row r="901" spans="1:3" x14ac:dyDescent="0.25">
      <c r="A901" t="s">
        <v>1628</v>
      </c>
      <c r="B901" t="s">
        <v>3044</v>
      </c>
      <c r="C901">
        <v>1</v>
      </c>
    </row>
    <row r="902" spans="1:3" x14ac:dyDescent="0.25">
      <c r="A902" t="s">
        <v>2671</v>
      </c>
      <c r="B902" t="s">
        <v>2672</v>
      </c>
      <c r="C902">
        <v>1</v>
      </c>
    </row>
    <row r="903" spans="1:3" x14ac:dyDescent="0.25">
      <c r="A903" t="s">
        <v>3529</v>
      </c>
      <c r="B903" t="s">
        <v>3530</v>
      </c>
      <c r="C903">
        <v>1</v>
      </c>
    </row>
    <row r="904" spans="1:3" x14ac:dyDescent="0.25">
      <c r="A904" t="s">
        <v>459</v>
      </c>
      <c r="B904" t="s">
        <v>2473</v>
      </c>
      <c r="C904">
        <v>1</v>
      </c>
    </row>
    <row r="905" spans="1:3" x14ac:dyDescent="0.25">
      <c r="A905" t="s">
        <v>2542</v>
      </c>
      <c r="B905" t="s">
        <v>2543</v>
      </c>
      <c r="C905">
        <v>1</v>
      </c>
    </row>
    <row r="906" spans="1:3" x14ac:dyDescent="0.25">
      <c r="A906" t="s">
        <v>3423</v>
      </c>
      <c r="B906" t="s">
        <v>2256</v>
      </c>
      <c r="C906">
        <v>1</v>
      </c>
    </row>
    <row r="907" spans="1:3" x14ac:dyDescent="0.25">
      <c r="A907" t="s">
        <v>1473</v>
      </c>
      <c r="B907" t="s">
        <v>2089</v>
      </c>
      <c r="C907">
        <v>1</v>
      </c>
    </row>
    <row r="908" spans="1:3" x14ac:dyDescent="0.25">
      <c r="A908" t="s">
        <v>2650</v>
      </c>
      <c r="B908" t="s">
        <v>2651</v>
      </c>
      <c r="C908">
        <v>1</v>
      </c>
    </row>
    <row r="909" spans="1:3" x14ac:dyDescent="0.25">
      <c r="A909" t="s">
        <v>353</v>
      </c>
      <c r="B909" t="s">
        <v>2084</v>
      </c>
      <c r="C909">
        <v>1</v>
      </c>
    </row>
    <row r="910" spans="1:3" x14ac:dyDescent="0.25">
      <c r="A910" t="s">
        <v>2663</v>
      </c>
      <c r="B910" t="s">
        <v>2664</v>
      </c>
      <c r="C910">
        <v>1</v>
      </c>
    </row>
    <row r="911" spans="1:3" x14ac:dyDescent="0.25">
      <c r="A911" t="s">
        <v>319</v>
      </c>
      <c r="B911" t="s">
        <v>320</v>
      </c>
      <c r="C911">
        <v>1</v>
      </c>
    </row>
    <row r="912" spans="1:3" x14ac:dyDescent="0.25">
      <c r="A912" t="s">
        <v>3228</v>
      </c>
      <c r="B912" t="s">
        <v>3229</v>
      </c>
      <c r="C912">
        <v>1</v>
      </c>
    </row>
    <row r="913" spans="1:3" x14ac:dyDescent="0.25">
      <c r="A913" t="s">
        <v>306</v>
      </c>
      <c r="B913" t="s">
        <v>307</v>
      </c>
      <c r="C913">
        <v>1</v>
      </c>
    </row>
    <row r="914" spans="1:3" x14ac:dyDescent="0.25">
      <c r="A914" t="s">
        <v>2682</v>
      </c>
      <c r="B914" t="s">
        <v>2683</v>
      </c>
      <c r="C914">
        <v>1</v>
      </c>
    </row>
    <row r="915" spans="1:3" x14ac:dyDescent="0.25">
      <c r="A915" t="s">
        <v>2678</v>
      </c>
      <c r="B915" t="s">
        <v>2679</v>
      </c>
      <c r="C915">
        <v>1</v>
      </c>
    </row>
    <row r="916" spans="1:3" x14ac:dyDescent="0.25">
      <c r="A916" t="s">
        <v>2004</v>
      </c>
      <c r="B916" t="s">
        <v>2005</v>
      </c>
      <c r="C916">
        <v>1</v>
      </c>
    </row>
    <row r="917" spans="1:3" x14ac:dyDescent="0.25">
      <c r="A917" t="s">
        <v>352</v>
      </c>
      <c r="B917" t="s">
        <v>351</v>
      </c>
      <c r="C917">
        <v>1</v>
      </c>
    </row>
    <row r="918" spans="1:3" x14ac:dyDescent="0.25">
      <c r="A918" t="s">
        <v>2680</v>
      </c>
      <c r="B918" t="s">
        <v>2681</v>
      </c>
      <c r="C918">
        <v>1</v>
      </c>
    </row>
    <row r="919" spans="1:3" x14ac:dyDescent="0.25">
      <c r="A919" t="s">
        <v>976</v>
      </c>
      <c r="B919" t="s">
        <v>974</v>
      </c>
      <c r="C919">
        <v>1</v>
      </c>
    </row>
    <row r="920" spans="1:3" x14ac:dyDescent="0.25">
      <c r="A920" t="s">
        <v>1179</v>
      </c>
      <c r="B920" t="s">
        <v>1178</v>
      </c>
      <c r="C920">
        <v>1</v>
      </c>
    </row>
    <row r="921" spans="1:3" x14ac:dyDescent="0.25">
      <c r="A921" t="s">
        <v>2646</v>
      </c>
      <c r="B921" t="s">
        <v>390</v>
      </c>
      <c r="C921">
        <v>1</v>
      </c>
    </row>
    <row r="922" spans="1:3" x14ac:dyDescent="0.25">
      <c r="A922" t="s">
        <v>2666</v>
      </c>
      <c r="B922" t="s">
        <v>2667</v>
      </c>
      <c r="C922">
        <v>1</v>
      </c>
    </row>
    <row r="923" spans="1:3" x14ac:dyDescent="0.25">
      <c r="A923" t="s">
        <v>1456</v>
      </c>
      <c r="B923" t="s">
        <v>1457</v>
      </c>
      <c r="C923">
        <v>1</v>
      </c>
    </row>
    <row r="924" spans="1:3" x14ac:dyDescent="0.25">
      <c r="A924" t="s">
        <v>2474</v>
      </c>
      <c r="B924" t="s">
        <v>2475</v>
      </c>
      <c r="C924">
        <v>1</v>
      </c>
    </row>
    <row r="925" spans="1:3" x14ac:dyDescent="0.25">
      <c r="A925" t="s">
        <v>3453</v>
      </c>
      <c r="B925" t="s">
        <v>3454</v>
      </c>
      <c r="C925">
        <v>1</v>
      </c>
    </row>
    <row r="926" spans="1:3" x14ac:dyDescent="0.25">
      <c r="A926" t="s">
        <v>1031</v>
      </c>
      <c r="B926" t="s">
        <v>1032</v>
      </c>
      <c r="C926">
        <v>1</v>
      </c>
    </row>
    <row r="927" spans="1:3" x14ac:dyDescent="0.25">
      <c r="A927" t="s">
        <v>2569</v>
      </c>
      <c r="B927" t="s">
        <v>2570</v>
      </c>
      <c r="C927">
        <v>1</v>
      </c>
    </row>
    <row r="928" spans="1:3" x14ac:dyDescent="0.25">
      <c r="A928" t="s">
        <v>2648</v>
      </c>
      <c r="B928" t="s">
        <v>2649</v>
      </c>
      <c r="C928">
        <v>1</v>
      </c>
    </row>
    <row r="929" spans="1:3" x14ac:dyDescent="0.25">
      <c r="A929" t="s">
        <v>3524</v>
      </c>
      <c r="B929" t="s">
        <v>3525</v>
      </c>
      <c r="C929">
        <v>1</v>
      </c>
    </row>
    <row r="930" spans="1:3" x14ac:dyDescent="0.25">
      <c r="A930" t="s">
        <v>2984</v>
      </c>
      <c r="B930" t="s">
        <v>2985</v>
      </c>
      <c r="C930">
        <v>1</v>
      </c>
    </row>
    <row r="931" spans="1:3" x14ac:dyDescent="0.25">
      <c r="A931" t="s">
        <v>1684</v>
      </c>
      <c r="B931" t="s">
        <v>1685</v>
      </c>
      <c r="C931">
        <v>1</v>
      </c>
    </row>
    <row r="932" spans="1:3" x14ac:dyDescent="0.25">
      <c r="A932" t="s">
        <v>2686</v>
      </c>
      <c r="B932" t="s">
        <v>2687</v>
      </c>
      <c r="C932">
        <v>1</v>
      </c>
    </row>
    <row r="933" spans="1:3" x14ac:dyDescent="0.25">
      <c r="A933" t="s">
        <v>2669</v>
      </c>
      <c r="B933" t="s">
        <v>2670</v>
      </c>
      <c r="C933">
        <v>1</v>
      </c>
    </row>
    <row r="934" spans="1:3" x14ac:dyDescent="0.25">
      <c r="A934" t="s">
        <v>1355</v>
      </c>
      <c r="B934" t="s">
        <v>1356</v>
      </c>
      <c r="C934">
        <v>1</v>
      </c>
    </row>
    <row r="935" spans="1:3" x14ac:dyDescent="0.25">
      <c r="A935" t="s">
        <v>476</v>
      </c>
      <c r="B935" t="s">
        <v>2673</v>
      </c>
      <c r="C935">
        <v>1</v>
      </c>
    </row>
    <row r="936" spans="1:3" x14ac:dyDescent="0.25">
      <c r="A936" t="s">
        <v>1311</v>
      </c>
      <c r="B936" t="s">
        <v>1312</v>
      </c>
      <c r="C936">
        <v>1</v>
      </c>
    </row>
    <row r="937" spans="1:3" x14ac:dyDescent="0.25">
      <c r="A937" t="s">
        <v>2573</v>
      </c>
      <c r="B937" t="s">
        <v>2574</v>
      </c>
      <c r="C937">
        <v>1</v>
      </c>
    </row>
    <row r="938" spans="1:3" x14ac:dyDescent="0.25">
      <c r="A938" t="s">
        <v>1221</v>
      </c>
      <c r="B938" t="s">
        <v>3199</v>
      </c>
      <c r="C938">
        <v>1</v>
      </c>
    </row>
    <row r="939" spans="1:3" x14ac:dyDescent="0.25">
      <c r="A939" t="s">
        <v>2544</v>
      </c>
      <c r="B939" t="s">
        <v>2545</v>
      </c>
      <c r="C939">
        <v>1</v>
      </c>
    </row>
    <row r="940" spans="1:3" x14ac:dyDescent="0.25">
      <c r="A940" t="s">
        <v>1035</v>
      </c>
      <c r="B940" t="s">
        <v>1036</v>
      </c>
      <c r="C940">
        <v>1</v>
      </c>
    </row>
    <row r="941" spans="1:3" x14ac:dyDescent="0.25">
      <c r="A941" t="s">
        <v>786</v>
      </c>
      <c r="B941" t="s">
        <v>787</v>
      </c>
      <c r="C941">
        <v>1</v>
      </c>
    </row>
    <row r="942" spans="1:3" x14ac:dyDescent="0.25">
      <c r="A942" t="s">
        <v>2625</v>
      </c>
      <c r="B942" t="s">
        <v>2626</v>
      </c>
      <c r="C942">
        <v>1</v>
      </c>
    </row>
    <row r="943" spans="1:3" x14ac:dyDescent="0.25">
      <c r="A943" t="s">
        <v>2546</v>
      </c>
      <c r="B943" t="s">
        <v>2115</v>
      </c>
      <c r="C943">
        <v>1</v>
      </c>
    </row>
    <row r="944" spans="1:3" x14ac:dyDescent="0.25">
      <c r="A944" t="s">
        <v>2499</v>
      </c>
      <c r="B944" t="s">
        <v>2500</v>
      </c>
      <c r="C944">
        <v>1</v>
      </c>
    </row>
    <row r="945" spans="1:3" x14ac:dyDescent="0.25">
      <c r="A945" t="s">
        <v>2031</v>
      </c>
      <c r="B945" t="s">
        <v>2752</v>
      </c>
      <c r="C945">
        <v>1</v>
      </c>
    </row>
    <row r="946" spans="1:3" x14ac:dyDescent="0.25">
      <c r="A946" t="s">
        <v>2056</v>
      </c>
      <c r="B946" t="s">
        <v>889</v>
      </c>
      <c r="C946">
        <v>1</v>
      </c>
    </row>
    <row r="947" spans="1:3" x14ac:dyDescent="0.25">
      <c r="A947" t="s">
        <v>3510</v>
      </c>
      <c r="B947" t="s">
        <v>3511</v>
      </c>
      <c r="C947">
        <v>1</v>
      </c>
    </row>
    <row r="948" spans="1:3" x14ac:dyDescent="0.25">
      <c r="A948" t="s">
        <v>2652</v>
      </c>
      <c r="B948" t="s">
        <v>2653</v>
      </c>
      <c r="C948">
        <v>1</v>
      </c>
    </row>
    <row r="949" spans="1:3" x14ac:dyDescent="0.25">
      <c r="A949" t="s">
        <v>596</v>
      </c>
      <c r="B949" t="s">
        <v>597</v>
      </c>
      <c r="C949">
        <v>1</v>
      </c>
    </row>
    <row r="950" spans="1:3" x14ac:dyDescent="0.25">
      <c r="A950" t="s">
        <v>650</v>
      </c>
      <c r="B950" t="s">
        <v>2884</v>
      </c>
      <c r="C950">
        <v>1</v>
      </c>
    </row>
    <row r="951" spans="1:3" x14ac:dyDescent="0.25">
      <c r="A951" t="s">
        <v>2613</v>
      </c>
      <c r="B951" t="s">
        <v>2614</v>
      </c>
      <c r="C951">
        <v>1</v>
      </c>
    </row>
    <row r="952" spans="1:3" x14ac:dyDescent="0.25">
      <c r="A952" t="s">
        <v>3500</v>
      </c>
      <c r="B952" t="s">
        <v>3501</v>
      </c>
      <c r="C952">
        <v>1</v>
      </c>
    </row>
    <row r="953" spans="1:3" x14ac:dyDescent="0.25">
      <c r="A953" t="s">
        <v>2605</v>
      </c>
      <c r="B953" t="s">
        <v>2606</v>
      </c>
      <c r="C953">
        <v>1</v>
      </c>
    </row>
    <row r="954" spans="1:3" x14ac:dyDescent="0.25">
      <c r="A954" t="s">
        <v>559</v>
      </c>
      <c r="B954" t="s">
        <v>560</v>
      </c>
      <c r="C954">
        <v>1</v>
      </c>
    </row>
    <row r="955" spans="1:3" x14ac:dyDescent="0.25">
      <c r="A955" t="s">
        <v>2567</v>
      </c>
      <c r="B955" t="s">
        <v>2568</v>
      </c>
      <c r="C955">
        <v>1</v>
      </c>
    </row>
    <row r="956" spans="1:3" x14ac:dyDescent="0.25">
      <c r="A956" t="s">
        <v>584</v>
      </c>
      <c r="B956" t="s">
        <v>2596</v>
      </c>
      <c r="C956">
        <v>1</v>
      </c>
    </row>
    <row r="957" spans="1:3" x14ac:dyDescent="0.25">
      <c r="A957" t="s">
        <v>2586</v>
      </c>
      <c r="B957" t="s">
        <v>2587</v>
      </c>
      <c r="C957">
        <v>1</v>
      </c>
    </row>
    <row r="958" spans="1:3" x14ac:dyDescent="0.25">
      <c r="A958" t="s">
        <v>3466</v>
      </c>
      <c r="B958" t="s">
        <v>3467</v>
      </c>
      <c r="C958">
        <v>1</v>
      </c>
    </row>
    <row r="959" spans="1:3" x14ac:dyDescent="0.25">
      <c r="A959" t="s">
        <v>2368</v>
      </c>
      <c r="B959" t="s">
        <v>2369</v>
      </c>
      <c r="C959">
        <v>1</v>
      </c>
    </row>
    <row r="960" spans="1:3" x14ac:dyDescent="0.25">
      <c r="A960" t="s">
        <v>2736</v>
      </c>
      <c r="B960" t="s">
        <v>2737</v>
      </c>
      <c r="C960">
        <v>1</v>
      </c>
    </row>
    <row r="961" spans="1:3" x14ac:dyDescent="0.25">
      <c r="A961" t="s">
        <v>1461</v>
      </c>
      <c r="B961" t="s">
        <v>1462</v>
      </c>
      <c r="C961">
        <v>1</v>
      </c>
    </row>
    <row r="962" spans="1:3" x14ac:dyDescent="0.25">
      <c r="A962" t="s">
        <v>934</v>
      </c>
      <c r="B962" t="s">
        <v>935</v>
      </c>
      <c r="C962">
        <v>1</v>
      </c>
    </row>
    <row r="963" spans="1:3" x14ac:dyDescent="0.25">
      <c r="A963" t="s">
        <v>2556</v>
      </c>
      <c r="B963" t="s">
        <v>2557</v>
      </c>
      <c r="C963">
        <v>1</v>
      </c>
    </row>
    <row r="964" spans="1:3" x14ac:dyDescent="0.25">
      <c r="A964" t="s">
        <v>791</v>
      </c>
      <c r="B964" t="s">
        <v>792</v>
      </c>
      <c r="C964">
        <v>1</v>
      </c>
    </row>
    <row r="965" spans="1:3" x14ac:dyDescent="0.25">
      <c r="A965" t="s">
        <v>294</v>
      </c>
      <c r="B965" t="s">
        <v>295</v>
      </c>
      <c r="C965">
        <v>1</v>
      </c>
    </row>
    <row r="966" spans="1:3" x14ac:dyDescent="0.25">
      <c r="A966" t="s">
        <v>904</v>
      </c>
      <c r="B966" t="s">
        <v>905</v>
      </c>
      <c r="C966">
        <v>1</v>
      </c>
    </row>
    <row r="967" spans="1:3" x14ac:dyDescent="0.25">
      <c r="A967" t="s">
        <v>2519</v>
      </c>
      <c r="B967" t="s">
        <v>2520</v>
      </c>
      <c r="C967">
        <v>1</v>
      </c>
    </row>
    <row r="968" spans="1:3" x14ac:dyDescent="0.25">
      <c r="A968" t="s">
        <v>2346</v>
      </c>
      <c r="B968" t="s">
        <v>2347</v>
      </c>
      <c r="C968">
        <v>1</v>
      </c>
    </row>
    <row r="969" spans="1:3" x14ac:dyDescent="0.25">
      <c r="A969" t="s">
        <v>2374</v>
      </c>
      <c r="B969" t="s">
        <v>2375</v>
      </c>
      <c r="C969">
        <v>1</v>
      </c>
    </row>
    <row r="970" spans="1:3" x14ac:dyDescent="0.25">
      <c r="A970" t="s">
        <v>829</v>
      </c>
      <c r="B970" t="s">
        <v>2355</v>
      </c>
      <c r="C970">
        <v>1</v>
      </c>
    </row>
    <row r="971" spans="1:3" x14ac:dyDescent="0.25">
      <c r="A971" t="s">
        <v>2365</v>
      </c>
      <c r="B971" t="s">
        <v>2366</v>
      </c>
      <c r="C971">
        <v>1</v>
      </c>
    </row>
    <row r="972" spans="1:3" x14ac:dyDescent="0.25">
      <c r="A972" t="s">
        <v>2812</v>
      </c>
      <c r="B972" t="s">
        <v>2813</v>
      </c>
      <c r="C972">
        <v>1</v>
      </c>
    </row>
    <row r="973" spans="1:3" x14ac:dyDescent="0.25">
      <c r="A973" t="s">
        <v>2052</v>
      </c>
      <c r="B973" t="s">
        <v>2053</v>
      </c>
      <c r="C973">
        <v>1</v>
      </c>
    </row>
    <row r="974" spans="1:3" x14ac:dyDescent="0.25">
      <c r="A974" t="s">
        <v>547</v>
      </c>
      <c r="B974" t="s">
        <v>548</v>
      </c>
      <c r="C974">
        <v>1</v>
      </c>
    </row>
    <row r="975" spans="1:3" x14ac:dyDescent="0.25">
      <c r="A975" t="s">
        <v>2389</v>
      </c>
      <c r="B975" t="s">
        <v>974</v>
      </c>
      <c r="C975">
        <v>1</v>
      </c>
    </row>
    <row r="976" spans="1:3" x14ac:dyDescent="0.25">
      <c r="A976" t="s">
        <v>813</v>
      </c>
      <c r="B976" t="s">
        <v>814</v>
      </c>
      <c r="C976">
        <v>1</v>
      </c>
    </row>
    <row r="977" spans="1:3" x14ac:dyDescent="0.25">
      <c r="A977" t="s">
        <v>277</v>
      </c>
      <c r="B977" t="s">
        <v>278</v>
      </c>
      <c r="C977">
        <v>1</v>
      </c>
    </row>
    <row r="978" spans="1:3" x14ac:dyDescent="0.25">
      <c r="A978" t="s">
        <v>1228</v>
      </c>
      <c r="B978" t="s">
        <v>1229</v>
      </c>
      <c r="C978">
        <v>1</v>
      </c>
    </row>
    <row r="979" spans="1:3" x14ac:dyDescent="0.25">
      <c r="A979" t="s">
        <v>3552</v>
      </c>
      <c r="B979" t="s">
        <v>3553</v>
      </c>
      <c r="C979">
        <v>1</v>
      </c>
    </row>
    <row r="980" spans="1:3" x14ac:dyDescent="0.25">
      <c r="A980" t="s">
        <v>2363</v>
      </c>
      <c r="B980" t="s">
        <v>2364</v>
      </c>
      <c r="C980">
        <v>1</v>
      </c>
    </row>
    <row r="981" spans="1:3" x14ac:dyDescent="0.25">
      <c r="A981" t="s">
        <v>3504</v>
      </c>
      <c r="B981" t="s">
        <v>3505</v>
      </c>
      <c r="C981">
        <v>1</v>
      </c>
    </row>
    <row r="982" spans="1:3" x14ac:dyDescent="0.25">
      <c r="A982" t="s">
        <v>1642</v>
      </c>
      <c r="B982" t="s">
        <v>1643</v>
      </c>
      <c r="C982">
        <v>1</v>
      </c>
    </row>
    <row r="983" spans="1:3" x14ac:dyDescent="0.25">
      <c r="A983" t="s">
        <v>3460</v>
      </c>
      <c r="B983" t="s">
        <v>3461</v>
      </c>
      <c r="C983">
        <v>1</v>
      </c>
    </row>
    <row r="984" spans="1:3" x14ac:dyDescent="0.25">
      <c r="A984" t="s">
        <v>3135</v>
      </c>
      <c r="B984" t="s">
        <v>3136</v>
      </c>
      <c r="C984">
        <v>1</v>
      </c>
    </row>
    <row r="985" spans="1:3" x14ac:dyDescent="0.25">
      <c r="A985" t="s">
        <v>1570</v>
      </c>
      <c r="B985" t="s">
        <v>2434</v>
      </c>
      <c r="C985">
        <v>1</v>
      </c>
    </row>
    <row r="986" spans="1:3" x14ac:dyDescent="0.25">
      <c r="A986" t="s">
        <v>2377</v>
      </c>
      <c r="B986" t="s">
        <v>2378</v>
      </c>
      <c r="C986">
        <v>1</v>
      </c>
    </row>
    <row r="987" spans="1:3" x14ac:dyDescent="0.25">
      <c r="A987" t="s">
        <v>3484</v>
      </c>
      <c r="B987" t="s">
        <v>3485</v>
      </c>
      <c r="C987">
        <v>1</v>
      </c>
    </row>
    <row r="988" spans="1:3" x14ac:dyDescent="0.25">
      <c r="A988" t="s">
        <v>1603</v>
      </c>
      <c r="B988" t="s">
        <v>2386</v>
      </c>
      <c r="C988">
        <v>1</v>
      </c>
    </row>
    <row r="989" spans="1:3" x14ac:dyDescent="0.25">
      <c r="A989" t="s">
        <v>1243</v>
      </c>
      <c r="B989" t="s">
        <v>1244</v>
      </c>
      <c r="C989">
        <v>1</v>
      </c>
    </row>
    <row r="990" spans="1:3" x14ac:dyDescent="0.25">
      <c r="A990" t="s">
        <v>3472</v>
      </c>
      <c r="B990" t="s">
        <v>3473</v>
      </c>
      <c r="C990">
        <v>1</v>
      </c>
    </row>
    <row r="991" spans="1:3" x14ac:dyDescent="0.25">
      <c r="A991" t="s">
        <v>2482</v>
      </c>
      <c r="B991" t="s">
        <v>2483</v>
      </c>
      <c r="C991">
        <v>1</v>
      </c>
    </row>
    <row r="992" spans="1:3" x14ac:dyDescent="0.25">
      <c r="A992" t="s">
        <v>2577</v>
      </c>
      <c r="B992" t="s">
        <v>2578</v>
      </c>
      <c r="C992">
        <v>1</v>
      </c>
    </row>
    <row r="993" spans="1:3" x14ac:dyDescent="0.25">
      <c r="A993" t="s">
        <v>3554</v>
      </c>
      <c r="B993" t="s">
        <v>3555</v>
      </c>
      <c r="C993">
        <v>1</v>
      </c>
    </row>
    <row r="994" spans="1:3" x14ac:dyDescent="0.25">
      <c r="A994" t="s">
        <v>784</v>
      </c>
      <c r="B994" t="s">
        <v>785</v>
      </c>
      <c r="C994">
        <v>1</v>
      </c>
    </row>
    <row r="995" spans="1:3" x14ac:dyDescent="0.25">
      <c r="A995" t="s">
        <v>1362</v>
      </c>
      <c r="B995" t="s">
        <v>1361</v>
      </c>
      <c r="C995">
        <v>1</v>
      </c>
    </row>
    <row r="996" spans="1:3" x14ac:dyDescent="0.25">
      <c r="A996" t="s">
        <v>3556</v>
      </c>
      <c r="B996" t="s">
        <v>3557</v>
      </c>
      <c r="C996">
        <v>1</v>
      </c>
    </row>
    <row r="997" spans="1:3" x14ac:dyDescent="0.25">
      <c r="A997" t="s">
        <v>2437</v>
      </c>
      <c r="B997" t="s">
        <v>2438</v>
      </c>
      <c r="C997">
        <v>1</v>
      </c>
    </row>
    <row r="998" spans="1:3" x14ac:dyDescent="0.25">
      <c r="A998" t="s">
        <v>2382</v>
      </c>
      <c r="B998" t="s">
        <v>2383</v>
      </c>
      <c r="C998">
        <v>1</v>
      </c>
    </row>
    <row r="999" spans="1:3" x14ac:dyDescent="0.25">
      <c r="A999" t="s">
        <v>1567</v>
      </c>
      <c r="B999" t="s">
        <v>1568</v>
      </c>
      <c r="C999">
        <v>1</v>
      </c>
    </row>
    <row r="1000" spans="1:3" x14ac:dyDescent="0.25">
      <c r="A1000" t="s">
        <v>2397</v>
      </c>
      <c r="B1000" t="s">
        <v>2398</v>
      </c>
      <c r="C1000">
        <v>1</v>
      </c>
    </row>
    <row r="1001" spans="1:3" x14ac:dyDescent="0.25">
      <c r="A1001" t="s">
        <v>507</v>
      </c>
      <c r="B1001" t="s">
        <v>508</v>
      </c>
      <c r="C1001">
        <v>1</v>
      </c>
    </row>
    <row r="1002" spans="1:3" x14ac:dyDescent="0.25">
      <c r="A1002" t="s">
        <v>169</v>
      </c>
      <c r="B1002" t="s">
        <v>16</v>
      </c>
      <c r="C1002">
        <v>1</v>
      </c>
    </row>
    <row r="1003" spans="1:3" x14ac:dyDescent="0.25">
      <c r="A1003" t="s">
        <v>3418</v>
      </c>
      <c r="B1003" t="s">
        <v>3419</v>
      </c>
      <c r="C1003">
        <v>1</v>
      </c>
    </row>
    <row r="1004" spans="1:3" x14ac:dyDescent="0.25">
      <c r="A1004" t="s">
        <v>2395</v>
      </c>
      <c r="B1004" t="s">
        <v>2396</v>
      </c>
      <c r="C1004">
        <v>1</v>
      </c>
    </row>
    <row r="1005" spans="1:3" x14ac:dyDescent="0.25">
      <c r="A1005" t="s">
        <v>2119</v>
      </c>
      <c r="B1005" t="s">
        <v>2120</v>
      </c>
      <c r="C1005">
        <v>1</v>
      </c>
    </row>
    <row r="1006" spans="1:3" x14ac:dyDescent="0.25">
      <c r="A1006" t="s">
        <v>2412</v>
      </c>
      <c r="B1006" t="s">
        <v>2413</v>
      </c>
      <c r="C1006">
        <v>1</v>
      </c>
    </row>
    <row r="1007" spans="1:3" x14ac:dyDescent="0.25">
      <c r="A1007" t="s">
        <v>2393</v>
      </c>
      <c r="B1007" t="s">
        <v>2394</v>
      </c>
      <c r="C1007">
        <v>1</v>
      </c>
    </row>
    <row r="1008" spans="1:3" x14ac:dyDescent="0.25">
      <c r="A1008" t="s">
        <v>1102</v>
      </c>
      <c r="B1008" t="s">
        <v>1103</v>
      </c>
      <c r="C1008">
        <v>1</v>
      </c>
    </row>
    <row r="1009" spans="1:3" x14ac:dyDescent="0.25">
      <c r="A1009" t="s">
        <v>2435</v>
      </c>
      <c r="B1009" t="s">
        <v>2436</v>
      </c>
      <c r="C1009">
        <v>1</v>
      </c>
    </row>
    <row r="1010" spans="1:3" x14ac:dyDescent="0.25">
      <c r="A1010" t="s">
        <v>1659</v>
      </c>
      <c r="B1010" t="s">
        <v>2872</v>
      </c>
      <c r="C1010">
        <v>1</v>
      </c>
    </row>
    <row r="1011" spans="1:3" x14ac:dyDescent="0.25">
      <c r="A1011" t="s">
        <v>800</v>
      </c>
      <c r="B1011" t="s">
        <v>801</v>
      </c>
      <c r="C1011">
        <v>1</v>
      </c>
    </row>
    <row r="1012" spans="1:3" x14ac:dyDescent="0.25">
      <c r="A1012" t="s">
        <v>3451</v>
      </c>
      <c r="B1012" t="s">
        <v>3452</v>
      </c>
      <c r="C1012">
        <v>1</v>
      </c>
    </row>
    <row r="1013" spans="1:3" x14ac:dyDescent="0.25">
      <c r="A1013" t="s">
        <v>1571</v>
      </c>
      <c r="B1013" t="s">
        <v>1572</v>
      </c>
      <c r="C1013">
        <v>1</v>
      </c>
    </row>
    <row r="1014" spans="1:3" x14ac:dyDescent="0.25">
      <c r="A1014" t="s">
        <v>567</v>
      </c>
      <c r="B1014" t="s">
        <v>568</v>
      </c>
      <c r="C1014">
        <v>1</v>
      </c>
    </row>
    <row r="1015" spans="1:3" x14ac:dyDescent="0.25">
      <c r="A1015" t="s">
        <v>2384</v>
      </c>
      <c r="B1015" t="s">
        <v>2385</v>
      </c>
      <c r="C1015">
        <v>1</v>
      </c>
    </row>
    <row r="1016" spans="1:3" x14ac:dyDescent="0.25">
      <c r="A1016" t="s">
        <v>2400</v>
      </c>
      <c r="B1016" t="s">
        <v>2401</v>
      </c>
      <c r="C1016">
        <v>1</v>
      </c>
    </row>
    <row r="1017" spans="1:3" x14ac:dyDescent="0.25">
      <c r="A1017" t="s">
        <v>426</v>
      </c>
      <c r="B1017" t="s">
        <v>427</v>
      </c>
      <c r="C1017">
        <v>1</v>
      </c>
    </row>
    <row r="1018" spans="1:3" x14ac:dyDescent="0.25">
      <c r="A1018" t="s">
        <v>2387</v>
      </c>
      <c r="B1018" t="s">
        <v>2388</v>
      </c>
      <c r="C1018">
        <v>1</v>
      </c>
    </row>
    <row r="1019" spans="1:3" x14ac:dyDescent="0.25">
      <c r="A1019" t="s">
        <v>2404</v>
      </c>
      <c r="B1019" t="s">
        <v>2405</v>
      </c>
      <c r="C1019">
        <v>1</v>
      </c>
    </row>
    <row r="1020" spans="1:3" x14ac:dyDescent="0.25">
      <c r="A1020" t="s">
        <v>2426</v>
      </c>
      <c r="B1020" t="s">
        <v>2427</v>
      </c>
      <c r="C1020">
        <v>1</v>
      </c>
    </row>
    <row r="1021" spans="1:3" x14ac:dyDescent="0.25">
      <c r="A1021" t="s">
        <v>2380</v>
      </c>
      <c r="B1021" t="s">
        <v>2381</v>
      </c>
      <c r="C1021">
        <v>1</v>
      </c>
    </row>
    <row r="1022" spans="1:3" x14ac:dyDescent="0.25">
      <c r="A1022" t="s">
        <v>1037</v>
      </c>
      <c r="B1022" t="s">
        <v>1038</v>
      </c>
      <c r="C1022">
        <v>1</v>
      </c>
    </row>
    <row r="1023" spans="1:3" x14ac:dyDescent="0.25">
      <c r="A1023" t="s">
        <v>837</v>
      </c>
      <c r="B1023" t="s">
        <v>838</v>
      </c>
      <c r="C1023">
        <v>1</v>
      </c>
    </row>
    <row r="1024" spans="1:3" x14ac:dyDescent="0.25">
      <c r="A1024" t="s">
        <v>1009</v>
      </c>
      <c r="B1024" t="s">
        <v>1010</v>
      </c>
      <c r="C1024">
        <v>1</v>
      </c>
    </row>
    <row r="1025" spans="1:3" x14ac:dyDescent="0.25">
      <c r="A1025" t="s">
        <v>2358</v>
      </c>
      <c r="B1025" t="s">
        <v>2359</v>
      </c>
      <c r="C1025">
        <v>1</v>
      </c>
    </row>
    <row r="1026" spans="1:3" x14ac:dyDescent="0.25">
      <c r="A1026" t="s">
        <v>2348</v>
      </c>
      <c r="B1026" t="s">
        <v>2349</v>
      </c>
      <c r="C1026">
        <v>1</v>
      </c>
    </row>
    <row r="1027" spans="1:3" x14ac:dyDescent="0.25">
      <c r="A1027" t="s">
        <v>1083</v>
      </c>
      <c r="B1027" t="s">
        <v>1084</v>
      </c>
      <c r="C1027">
        <v>1</v>
      </c>
    </row>
    <row r="1028" spans="1:3" x14ac:dyDescent="0.25">
      <c r="A1028" t="s">
        <v>2607</v>
      </c>
      <c r="B1028" t="s">
        <v>2608</v>
      </c>
      <c r="C1028">
        <v>1</v>
      </c>
    </row>
    <row r="1029" spans="1:3" x14ac:dyDescent="0.25">
      <c r="A1029" t="s">
        <v>3537</v>
      </c>
      <c r="B1029" t="s">
        <v>3538</v>
      </c>
      <c r="C1029">
        <v>1</v>
      </c>
    </row>
    <row r="1030" spans="1:3" x14ac:dyDescent="0.25">
      <c r="A1030" t="s">
        <v>2067</v>
      </c>
      <c r="B1030" t="s">
        <v>2068</v>
      </c>
      <c r="C1030">
        <v>1</v>
      </c>
    </row>
    <row r="1031" spans="1:3" x14ac:dyDescent="0.25">
      <c r="A1031" t="s">
        <v>2058</v>
      </c>
      <c r="B1031" t="s">
        <v>2059</v>
      </c>
      <c r="C1031">
        <v>1</v>
      </c>
    </row>
    <row r="1032" spans="1:3" x14ac:dyDescent="0.25">
      <c r="A1032" t="s">
        <v>968</v>
      </c>
      <c r="B1032" t="s">
        <v>969</v>
      </c>
      <c r="C1032">
        <v>1</v>
      </c>
    </row>
    <row r="1033" spans="1:3" x14ac:dyDescent="0.25">
      <c r="A1033" t="s">
        <v>2370</v>
      </c>
      <c r="B1033" t="s">
        <v>2371</v>
      </c>
      <c r="C1033">
        <v>1</v>
      </c>
    </row>
    <row r="1034" spans="1:3" x14ac:dyDescent="0.25">
      <c r="A1034" t="s">
        <v>2372</v>
      </c>
      <c r="B1034" t="s">
        <v>2373</v>
      </c>
      <c r="C1034">
        <v>1</v>
      </c>
    </row>
    <row r="1035" spans="1:3" x14ac:dyDescent="0.25">
      <c r="A1035" t="s">
        <v>858</v>
      </c>
      <c r="B1035" t="s">
        <v>859</v>
      </c>
      <c r="C1035">
        <v>1</v>
      </c>
    </row>
    <row r="1036" spans="1:3" x14ac:dyDescent="0.25">
      <c r="A1036" t="s">
        <v>1765</v>
      </c>
      <c r="B1036" t="s">
        <v>1766</v>
      </c>
      <c r="C1036">
        <v>1</v>
      </c>
    </row>
    <row r="1037" spans="1:3" x14ac:dyDescent="0.25">
      <c r="A1037" t="s">
        <v>2356</v>
      </c>
      <c r="B1037" t="s">
        <v>2357</v>
      </c>
      <c r="C1037">
        <v>1</v>
      </c>
    </row>
    <row r="1038" spans="1:3" x14ac:dyDescent="0.25">
      <c r="A1038" t="s">
        <v>3570</v>
      </c>
      <c r="B1038" t="s">
        <v>3571</v>
      </c>
      <c r="C1038">
        <v>1</v>
      </c>
    </row>
    <row r="1039" spans="1:3" x14ac:dyDescent="0.25">
      <c r="A1039" t="s">
        <v>2565</v>
      </c>
      <c r="B1039" t="s">
        <v>2566</v>
      </c>
      <c r="C1039">
        <v>1</v>
      </c>
    </row>
    <row r="1040" spans="1:3" x14ac:dyDescent="0.25">
      <c r="A1040" t="s">
        <v>1561</v>
      </c>
      <c r="B1040" t="s">
        <v>1562</v>
      </c>
      <c r="C1040">
        <v>1</v>
      </c>
    </row>
    <row r="1041" spans="1:3" x14ac:dyDescent="0.25">
      <c r="A1041" t="s">
        <v>736</v>
      </c>
      <c r="B1041" t="s">
        <v>737</v>
      </c>
      <c r="C1041">
        <v>1</v>
      </c>
    </row>
    <row r="1042" spans="1:3" x14ac:dyDescent="0.25">
      <c r="A1042" t="s">
        <v>2362</v>
      </c>
      <c r="B1042" t="s">
        <v>2187</v>
      </c>
      <c r="C1042">
        <v>1</v>
      </c>
    </row>
    <row r="1043" spans="1:3" x14ac:dyDescent="0.25">
      <c r="A1043" t="s">
        <v>1034</v>
      </c>
      <c r="B1043" t="s">
        <v>1033</v>
      </c>
      <c r="C1043">
        <v>1</v>
      </c>
    </row>
    <row r="1044" spans="1:3" x14ac:dyDescent="0.25">
      <c r="A1044" t="s">
        <v>670</v>
      </c>
      <c r="B1044" t="s">
        <v>671</v>
      </c>
      <c r="C1044">
        <v>1</v>
      </c>
    </row>
    <row r="1045" spans="1:3" x14ac:dyDescent="0.25">
      <c r="A1045" t="s">
        <v>2554</v>
      </c>
      <c r="B1045" t="s">
        <v>2555</v>
      </c>
      <c r="C1045">
        <v>1</v>
      </c>
    </row>
    <row r="1046" spans="1:3" x14ac:dyDescent="0.25">
      <c r="A1046" t="s">
        <v>3464</v>
      </c>
      <c r="B1046" t="s">
        <v>3465</v>
      </c>
      <c r="C1046">
        <v>1</v>
      </c>
    </row>
    <row r="1047" spans="1:3" x14ac:dyDescent="0.25">
      <c r="A1047" t="s">
        <v>2517</v>
      </c>
      <c r="B1047" t="s">
        <v>2518</v>
      </c>
      <c r="C1047">
        <v>1</v>
      </c>
    </row>
    <row r="1048" spans="1:3" x14ac:dyDescent="0.25">
      <c r="A1048" t="s">
        <v>1590</v>
      </c>
      <c r="B1048" t="s">
        <v>2376</v>
      </c>
      <c r="C1048">
        <v>1</v>
      </c>
    </row>
    <row r="1049" spans="1:3" x14ac:dyDescent="0.25">
      <c r="A1049" t="s">
        <v>498</v>
      </c>
      <c r="B1049" t="s">
        <v>2344</v>
      </c>
      <c r="C1049">
        <v>1</v>
      </c>
    </row>
    <row r="1050" spans="1:3" x14ac:dyDescent="0.25">
      <c r="A1050" t="s">
        <v>3462</v>
      </c>
      <c r="B1050" t="s">
        <v>3463</v>
      </c>
      <c r="C1050">
        <v>1</v>
      </c>
    </row>
    <row r="1051" spans="1:3" x14ac:dyDescent="0.25">
      <c r="A1051" t="s">
        <v>585</v>
      </c>
      <c r="B1051" t="s">
        <v>586</v>
      </c>
      <c r="C1051">
        <v>1</v>
      </c>
    </row>
    <row r="1052" spans="1:3" x14ac:dyDescent="0.25">
      <c r="A1052" t="s">
        <v>2515</v>
      </c>
      <c r="B1052" t="s">
        <v>2516</v>
      </c>
      <c r="C1052">
        <v>1</v>
      </c>
    </row>
    <row r="1053" spans="1:3" x14ac:dyDescent="0.25">
      <c r="A1053" t="s">
        <v>1583</v>
      </c>
      <c r="B1053" t="s">
        <v>2564</v>
      </c>
      <c r="C1053">
        <v>1</v>
      </c>
    </row>
    <row r="1054" spans="1:3" x14ac:dyDescent="0.25">
      <c r="A1054" t="s">
        <v>2611</v>
      </c>
      <c r="B1054" t="s">
        <v>2612</v>
      </c>
      <c r="C1054">
        <v>1</v>
      </c>
    </row>
    <row r="1055" spans="1:3" x14ac:dyDescent="0.25">
      <c r="A1055" t="s">
        <v>2878</v>
      </c>
      <c r="B1055" t="s">
        <v>2879</v>
      </c>
      <c r="C1055">
        <v>1</v>
      </c>
    </row>
    <row r="1056" spans="1:3" x14ac:dyDescent="0.25">
      <c r="A1056" t="s">
        <v>190</v>
      </c>
      <c r="B1056" t="s">
        <v>2099</v>
      </c>
      <c r="C1056">
        <v>1</v>
      </c>
    </row>
    <row r="1057" spans="1:3" x14ac:dyDescent="0.25">
      <c r="A1057" t="s">
        <v>2102</v>
      </c>
      <c r="B1057" t="s">
        <v>2103</v>
      </c>
      <c r="C1057">
        <v>1</v>
      </c>
    </row>
    <row r="1058" spans="1:3" x14ac:dyDescent="0.25">
      <c r="A1058" t="s">
        <v>2638</v>
      </c>
      <c r="B1058" t="s">
        <v>1178</v>
      </c>
      <c r="C1058">
        <v>1</v>
      </c>
    </row>
    <row r="1059" spans="1:3" x14ac:dyDescent="0.25">
      <c r="A1059" t="s">
        <v>901</v>
      </c>
      <c r="B1059" t="s">
        <v>900</v>
      </c>
      <c r="C1059">
        <v>1</v>
      </c>
    </row>
    <row r="1060" spans="1:3" x14ac:dyDescent="0.25">
      <c r="A1060" t="s">
        <v>1127</v>
      </c>
      <c r="B1060" t="s">
        <v>2580</v>
      </c>
      <c r="C1060">
        <v>1</v>
      </c>
    </row>
    <row r="1061" spans="1:3" x14ac:dyDescent="0.25">
      <c r="A1061" t="s">
        <v>2617</v>
      </c>
      <c r="B1061" t="s">
        <v>2618</v>
      </c>
      <c r="C1061">
        <v>1</v>
      </c>
    </row>
    <row r="1062" spans="1:3" x14ac:dyDescent="0.25">
      <c r="A1062" t="s">
        <v>2591</v>
      </c>
      <c r="B1062" t="s">
        <v>2592</v>
      </c>
      <c r="C1062">
        <v>1</v>
      </c>
    </row>
    <row r="1063" spans="1:3" x14ac:dyDescent="0.25">
      <c r="A1063" t="s">
        <v>931</v>
      </c>
      <c r="B1063" t="s">
        <v>2629</v>
      </c>
      <c r="C1063">
        <v>1</v>
      </c>
    </row>
    <row r="1064" spans="1:3" x14ac:dyDescent="0.25">
      <c r="A1064" t="s">
        <v>2547</v>
      </c>
      <c r="B1064" t="s">
        <v>2548</v>
      </c>
      <c r="C1064">
        <v>1</v>
      </c>
    </row>
    <row r="1065" spans="1:3" x14ac:dyDescent="0.25">
      <c r="A1065" t="s">
        <v>2037</v>
      </c>
      <c r="B1065" t="s">
        <v>2038</v>
      </c>
      <c r="C1065">
        <v>1</v>
      </c>
    </row>
    <row r="1066" spans="1:3" x14ac:dyDescent="0.25">
      <c r="A1066" t="s">
        <v>1188</v>
      </c>
      <c r="B1066" t="s">
        <v>1189</v>
      </c>
      <c r="C1066">
        <v>1</v>
      </c>
    </row>
    <row r="1067" spans="1:3" x14ac:dyDescent="0.25">
      <c r="A1067" t="s">
        <v>2636</v>
      </c>
      <c r="B1067" t="s">
        <v>2637</v>
      </c>
      <c r="C1067">
        <v>1</v>
      </c>
    </row>
    <row r="1068" spans="1:3" x14ac:dyDescent="0.25">
      <c r="A1068" t="s">
        <v>2581</v>
      </c>
      <c r="B1068" t="s">
        <v>2582</v>
      </c>
      <c r="C1068">
        <v>1</v>
      </c>
    </row>
    <row r="1069" spans="1:3" x14ac:dyDescent="0.25">
      <c r="A1069" t="s">
        <v>2597</v>
      </c>
      <c r="B1069" t="s">
        <v>2598</v>
      </c>
      <c r="C1069">
        <v>1</v>
      </c>
    </row>
    <row r="1070" spans="1:3" x14ac:dyDescent="0.25">
      <c r="A1070" t="s">
        <v>2621</v>
      </c>
      <c r="B1070" t="s">
        <v>2622</v>
      </c>
      <c r="C1070">
        <v>1</v>
      </c>
    </row>
    <row r="1071" spans="1:3" x14ac:dyDescent="0.25">
      <c r="A1071" t="s">
        <v>2609</v>
      </c>
      <c r="B1071" t="s">
        <v>2610</v>
      </c>
      <c r="C1071">
        <v>1</v>
      </c>
    </row>
    <row r="1072" spans="1:3" x14ac:dyDescent="0.25">
      <c r="A1072" t="s">
        <v>168</v>
      </c>
      <c r="B1072" t="s">
        <v>2082</v>
      </c>
      <c r="C1072">
        <v>1</v>
      </c>
    </row>
    <row r="1073" spans="1:3" x14ac:dyDescent="0.25">
      <c r="A1073" t="s">
        <v>379</v>
      </c>
      <c r="B1073" t="s">
        <v>380</v>
      </c>
      <c r="C1073">
        <v>1</v>
      </c>
    </row>
    <row r="1074" spans="1:3" x14ac:dyDescent="0.25">
      <c r="A1074" t="s">
        <v>2097</v>
      </c>
      <c r="B1074" t="s">
        <v>2098</v>
      </c>
      <c r="C1074">
        <v>1</v>
      </c>
    </row>
    <row r="1075" spans="1:3" x14ac:dyDescent="0.25">
      <c r="A1075" t="s">
        <v>3543</v>
      </c>
      <c r="B1075" t="s">
        <v>3544</v>
      </c>
      <c r="C1075">
        <v>1</v>
      </c>
    </row>
    <row r="1076" spans="1:3" x14ac:dyDescent="0.25">
      <c r="A1076" t="s">
        <v>2530</v>
      </c>
      <c r="B1076" t="s">
        <v>2531</v>
      </c>
      <c r="C1076">
        <v>1</v>
      </c>
    </row>
    <row r="1077" spans="1:3" x14ac:dyDescent="0.25">
      <c r="A1077" t="s">
        <v>2511</v>
      </c>
      <c r="B1077" t="s">
        <v>2512</v>
      </c>
      <c r="C1077">
        <v>1</v>
      </c>
    </row>
    <row r="1078" spans="1:3" x14ac:dyDescent="0.25">
      <c r="A1078" t="s">
        <v>341</v>
      </c>
      <c r="B1078" t="s">
        <v>342</v>
      </c>
      <c r="C1078">
        <v>1</v>
      </c>
    </row>
    <row r="1079" spans="1:3" x14ac:dyDescent="0.25">
      <c r="A1079" t="s">
        <v>1053</v>
      </c>
      <c r="B1079" t="s">
        <v>1054</v>
      </c>
      <c r="C1079">
        <v>1</v>
      </c>
    </row>
    <row r="1080" spans="1:3" x14ac:dyDescent="0.25">
      <c r="A1080" t="s">
        <v>926</v>
      </c>
      <c r="B1080" t="s">
        <v>927</v>
      </c>
      <c r="C1080">
        <v>1</v>
      </c>
    </row>
    <row r="1081" spans="1:3" x14ac:dyDescent="0.25">
      <c r="A1081" t="s">
        <v>2507</v>
      </c>
      <c r="B1081" t="s">
        <v>2508</v>
      </c>
      <c r="C1081">
        <v>1</v>
      </c>
    </row>
    <row r="1082" spans="1:3" x14ac:dyDescent="0.25">
      <c r="A1082" t="s">
        <v>3502</v>
      </c>
      <c r="B1082" t="s">
        <v>3503</v>
      </c>
      <c r="C1082">
        <v>1</v>
      </c>
    </row>
    <row r="1083" spans="1:3" x14ac:dyDescent="0.25">
      <c r="A1083" t="s">
        <v>2619</v>
      </c>
      <c r="B1083" t="s">
        <v>2620</v>
      </c>
      <c r="C1083">
        <v>1</v>
      </c>
    </row>
    <row r="1084" spans="1:3" x14ac:dyDescent="0.25">
      <c r="A1084" t="s">
        <v>2558</v>
      </c>
      <c r="B1084" t="s">
        <v>2559</v>
      </c>
      <c r="C1084">
        <v>1</v>
      </c>
    </row>
    <row r="1085" spans="1:3" x14ac:dyDescent="0.25">
      <c r="A1085" t="s">
        <v>2521</v>
      </c>
      <c r="B1085" t="s">
        <v>2522</v>
      </c>
      <c r="C1085">
        <v>1</v>
      </c>
    </row>
    <row r="1086" spans="1:3" x14ac:dyDescent="0.25">
      <c r="C1086">
        <v>10023</v>
      </c>
    </row>
    <row r="3377" spans="17:17" x14ac:dyDescent="0.25">
      <c r="Q3377" s="12"/>
    </row>
    <row r="3378" spans="17:17" x14ac:dyDescent="0.25">
      <c r="Q3378" s="12"/>
    </row>
  </sheetData>
  <sortState xmlns:xlrd2="http://schemas.microsoft.com/office/spreadsheetml/2017/richdata2" ref="A2:T3605">
    <sortCondition ref="A2:A3605"/>
    <sortCondition descending="1" ref="T2:T3605"/>
  </sortState>
  <pageMargins left="0.2" right="0.2" top="0.5" bottom="0.25" header="0.3" footer="0.3"/>
  <pageSetup orientation="landscape" r:id="rId1"/>
  <headerFooter>
    <oddHeader>&amp;C&amp;A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0D2C3-5772-4224-9EB8-1E377BBC064C}">
  <dimension ref="A1:H40"/>
  <sheetViews>
    <sheetView workbookViewId="0">
      <selection sqref="A1:H40"/>
    </sheetView>
  </sheetViews>
  <sheetFormatPr defaultRowHeight="15" x14ac:dyDescent="0.25"/>
  <sheetData>
    <row r="1" spans="1:8" x14ac:dyDescent="0.25">
      <c r="A1" t="s">
        <v>30</v>
      </c>
      <c r="B1" t="s">
        <v>139</v>
      </c>
      <c r="C1" t="s">
        <v>140</v>
      </c>
      <c r="D1" t="s">
        <v>31</v>
      </c>
      <c r="E1" t="s">
        <v>32</v>
      </c>
      <c r="F1" t="s">
        <v>33</v>
      </c>
      <c r="G1" t="s">
        <v>34</v>
      </c>
      <c r="H1" t="s">
        <v>147</v>
      </c>
    </row>
    <row r="2" spans="1:8" x14ac:dyDescent="0.25">
      <c r="A2" t="s">
        <v>125</v>
      </c>
      <c r="B2">
        <v>0</v>
      </c>
      <c r="C2">
        <v>1</v>
      </c>
      <c r="D2">
        <v>0</v>
      </c>
      <c r="E2">
        <v>0</v>
      </c>
      <c r="F2">
        <v>0</v>
      </c>
      <c r="G2">
        <v>1</v>
      </c>
      <c r="H2">
        <v>1</v>
      </c>
    </row>
    <row r="3" spans="1:8" x14ac:dyDescent="0.25">
      <c r="A3" t="s">
        <v>122</v>
      </c>
      <c r="B3">
        <v>2</v>
      </c>
      <c r="C3">
        <v>0</v>
      </c>
      <c r="D3">
        <v>5</v>
      </c>
      <c r="E3">
        <v>2</v>
      </c>
      <c r="F3">
        <v>0</v>
      </c>
      <c r="G3">
        <v>0</v>
      </c>
      <c r="H3">
        <v>0</v>
      </c>
    </row>
    <row r="4" spans="1:8" x14ac:dyDescent="0.25">
      <c r="A4" t="s">
        <v>53</v>
      </c>
      <c r="B4">
        <v>42</v>
      </c>
      <c r="C4">
        <v>42</v>
      </c>
      <c r="D4">
        <v>5</v>
      </c>
      <c r="E4">
        <v>37</v>
      </c>
      <c r="F4">
        <v>1</v>
      </c>
      <c r="G4">
        <v>41</v>
      </c>
      <c r="H4">
        <v>8</v>
      </c>
    </row>
    <row r="5" spans="1:8" x14ac:dyDescent="0.25">
      <c r="A5" t="s">
        <v>57</v>
      </c>
      <c r="B5">
        <v>461</v>
      </c>
      <c r="C5">
        <v>468</v>
      </c>
      <c r="D5">
        <v>148</v>
      </c>
      <c r="E5">
        <v>313</v>
      </c>
      <c r="F5">
        <v>150</v>
      </c>
      <c r="G5">
        <v>318</v>
      </c>
      <c r="H5">
        <v>64</v>
      </c>
    </row>
    <row r="6" spans="1:8" x14ac:dyDescent="0.25">
      <c r="A6" t="s">
        <v>58</v>
      </c>
      <c r="B6">
        <v>210</v>
      </c>
      <c r="C6">
        <v>251</v>
      </c>
      <c r="D6">
        <v>40</v>
      </c>
      <c r="E6">
        <v>170</v>
      </c>
      <c r="F6">
        <v>60</v>
      </c>
      <c r="G6">
        <v>191</v>
      </c>
      <c r="H6">
        <v>42</v>
      </c>
    </row>
    <row r="7" spans="1:8" x14ac:dyDescent="0.25">
      <c r="A7" t="s">
        <v>62</v>
      </c>
      <c r="B7">
        <v>296</v>
      </c>
      <c r="C7">
        <v>326</v>
      </c>
      <c r="D7">
        <v>61</v>
      </c>
      <c r="E7">
        <v>235</v>
      </c>
      <c r="F7">
        <v>63</v>
      </c>
      <c r="G7">
        <v>263</v>
      </c>
      <c r="H7">
        <v>40</v>
      </c>
    </row>
    <row r="8" spans="1:8" x14ac:dyDescent="0.25">
      <c r="A8" t="s">
        <v>1</v>
      </c>
      <c r="B8">
        <v>172</v>
      </c>
      <c r="C8">
        <v>197</v>
      </c>
      <c r="D8">
        <v>19</v>
      </c>
      <c r="E8">
        <v>153</v>
      </c>
      <c r="F8">
        <v>49</v>
      </c>
      <c r="G8">
        <v>148</v>
      </c>
      <c r="H8">
        <v>21</v>
      </c>
    </row>
    <row r="9" spans="1:8" x14ac:dyDescent="0.25">
      <c r="A9" t="s">
        <v>19</v>
      </c>
      <c r="B9">
        <v>306</v>
      </c>
      <c r="C9">
        <v>329</v>
      </c>
      <c r="D9">
        <v>77</v>
      </c>
      <c r="E9">
        <v>229</v>
      </c>
      <c r="F9">
        <v>87</v>
      </c>
      <c r="G9">
        <v>242</v>
      </c>
      <c r="H9">
        <v>47</v>
      </c>
    </row>
    <row r="10" spans="1:8" x14ac:dyDescent="0.25">
      <c r="A10" t="s">
        <v>74</v>
      </c>
      <c r="B10">
        <v>73</v>
      </c>
      <c r="C10">
        <v>81</v>
      </c>
      <c r="D10">
        <v>22</v>
      </c>
      <c r="E10">
        <v>51</v>
      </c>
      <c r="F10">
        <v>28</v>
      </c>
      <c r="G10">
        <v>53</v>
      </c>
      <c r="H10">
        <v>9</v>
      </c>
    </row>
    <row r="11" spans="1:8" x14ac:dyDescent="0.25">
      <c r="A11" t="s">
        <v>46</v>
      </c>
      <c r="B11">
        <v>171</v>
      </c>
      <c r="C11">
        <v>161</v>
      </c>
      <c r="D11">
        <v>56</v>
      </c>
      <c r="E11">
        <v>115</v>
      </c>
      <c r="F11">
        <v>34</v>
      </c>
      <c r="G11">
        <v>127</v>
      </c>
      <c r="H11">
        <v>22</v>
      </c>
    </row>
    <row r="12" spans="1:8" x14ac:dyDescent="0.25">
      <c r="A12" t="s">
        <v>84</v>
      </c>
      <c r="B12">
        <v>324</v>
      </c>
      <c r="C12">
        <v>303</v>
      </c>
      <c r="D12">
        <v>91</v>
      </c>
      <c r="E12">
        <v>233</v>
      </c>
      <c r="F12">
        <v>81</v>
      </c>
      <c r="G12">
        <v>222</v>
      </c>
      <c r="H12">
        <v>48</v>
      </c>
    </row>
    <row r="13" spans="1:8" x14ac:dyDescent="0.25">
      <c r="A13" t="s">
        <v>56</v>
      </c>
      <c r="B13">
        <v>439</v>
      </c>
      <c r="C13">
        <v>430</v>
      </c>
      <c r="D13">
        <v>107</v>
      </c>
      <c r="E13">
        <v>332</v>
      </c>
      <c r="F13">
        <v>126</v>
      </c>
      <c r="G13">
        <v>304</v>
      </c>
      <c r="H13">
        <v>50</v>
      </c>
    </row>
    <row r="14" spans="1:8" x14ac:dyDescent="0.25">
      <c r="A14" t="s">
        <v>60</v>
      </c>
      <c r="B14">
        <v>207</v>
      </c>
      <c r="C14">
        <v>179</v>
      </c>
      <c r="D14">
        <v>63</v>
      </c>
      <c r="E14">
        <v>144</v>
      </c>
      <c r="F14">
        <v>49</v>
      </c>
      <c r="G14">
        <v>130</v>
      </c>
      <c r="H14">
        <v>28</v>
      </c>
    </row>
    <row r="15" spans="1:8" x14ac:dyDescent="0.25">
      <c r="A15" t="s">
        <v>45</v>
      </c>
      <c r="B15">
        <v>303</v>
      </c>
      <c r="C15">
        <v>278</v>
      </c>
      <c r="D15">
        <v>106</v>
      </c>
      <c r="E15">
        <v>197</v>
      </c>
      <c r="F15">
        <v>89</v>
      </c>
      <c r="G15">
        <v>189</v>
      </c>
      <c r="H15">
        <v>38</v>
      </c>
    </row>
    <row r="16" spans="1:8" x14ac:dyDescent="0.25">
      <c r="A16" t="s">
        <v>69</v>
      </c>
      <c r="B16">
        <v>283</v>
      </c>
      <c r="C16">
        <v>336</v>
      </c>
      <c r="D16">
        <v>38</v>
      </c>
      <c r="E16">
        <v>245</v>
      </c>
      <c r="F16">
        <v>69</v>
      </c>
      <c r="G16">
        <v>267</v>
      </c>
      <c r="H16">
        <v>39</v>
      </c>
    </row>
    <row r="17" spans="1:8" x14ac:dyDescent="0.25">
      <c r="A17" t="s">
        <v>77</v>
      </c>
      <c r="B17">
        <v>79</v>
      </c>
      <c r="C17">
        <v>98</v>
      </c>
      <c r="D17">
        <v>14</v>
      </c>
      <c r="E17">
        <v>65</v>
      </c>
      <c r="F17">
        <v>20</v>
      </c>
      <c r="G17">
        <v>78</v>
      </c>
      <c r="H17">
        <v>16</v>
      </c>
    </row>
    <row r="18" spans="1:8" x14ac:dyDescent="0.25">
      <c r="A18" t="s">
        <v>80</v>
      </c>
      <c r="B18">
        <v>160</v>
      </c>
      <c r="C18">
        <v>200</v>
      </c>
      <c r="D18">
        <v>41</v>
      </c>
      <c r="E18">
        <v>119</v>
      </c>
      <c r="F18">
        <v>63</v>
      </c>
      <c r="G18">
        <v>137</v>
      </c>
      <c r="H18">
        <v>26</v>
      </c>
    </row>
    <row r="19" spans="1:8" x14ac:dyDescent="0.25">
      <c r="A19" t="s">
        <v>123</v>
      </c>
      <c r="B19">
        <v>45</v>
      </c>
      <c r="C19">
        <v>46</v>
      </c>
      <c r="D19">
        <v>0</v>
      </c>
      <c r="E19">
        <v>45</v>
      </c>
      <c r="F19">
        <v>0</v>
      </c>
      <c r="G19">
        <v>46</v>
      </c>
      <c r="H19">
        <v>1</v>
      </c>
    </row>
    <row r="20" spans="1:8" x14ac:dyDescent="0.25">
      <c r="A20" t="s">
        <v>44</v>
      </c>
      <c r="B20">
        <v>279</v>
      </c>
      <c r="C20">
        <v>261</v>
      </c>
      <c r="D20">
        <v>71</v>
      </c>
      <c r="E20">
        <v>208</v>
      </c>
      <c r="F20">
        <v>103</v>
      </c>
      <c r="G20">
        <v>158</v>
      </c>
      <c r="H20">
        <v>32</v>
      </c>
    </row>
    <row r="21" spans="1:8" x14ac:dyDescent="0.25">
      <c r="A21" t="s">
        <v>95</v>
      </c>
      <c r="B21">
        <v>18</v>
      </c>
      <c r="C21">
        <v>14</v>
      </c>
      <c r="D21">
        <v>17</v>
      </c>
      <c r="E21">
        <v>1</v>
      </c>
      <c r="F21">
        <v>8</v>
      </c>
      <c r="G21">
        <v>6</v>
      </c>
      <c r="H21">
        <v>18</v>
      </c>
    </row>
    <row r="22" spans="1:8" x14ac:dyDescent="0.25">
      <c r="A22" t="s">
        <v>94</v>
      </c>
      <c r="B22">
        <v>66</v>
      </c>
      <c r="C22">
        <v>66</v>
      </c>
      <c r="D22">
        <v>5</v>
      </c>
      <c r="E22">
        <v>61</v>
      </c>
      <c r="F22">
        <v>3</v>
      </c>
      <c r="G22">
        <v>63</v>
      </c>
      <c r="H22">
        <v>11</v>
      </c>
    </row>
    <row r="23" spans="1:8" x14ac:dyDescent="0.25">
      <c r="A23" t="s">
        <v>41</v>
      </c>
      <c r="B23">
        <v>102</v>
      </c>
      <c r="C23">
        <v>86</v>
      </c>
      <c r="D23">
        <v>25</v>
      </c>
      <c r="E23">
        <v>77</v>
      </c>
      <c r="F23">
        <v>12</v>
      </c>
      <c r="G23">
        <v>74</v>
      </c>
      <c r="H23">
        <v>12</v>
      </c>
    </row>
    <row r="24" spans="1:8" x14ac:dyDescent="0.25">
      <c r="A24" t="s">
        <v>104</v>
      </c>
      <c r="B24">
        <v>11</v>
      </c>
      <c r="C24">
        <v>10</v>
      </c>
      <c r="D24">
        <v>0</v>
      </c>
      <c r="E24">
        <v>11</v>
      </c>
      <c r="F24">
        <v>0</v>
      </c>
      <c r="G24">
        <v>10</v>
      </c>
      <c r="H24">
        <v>3</v>
      </c>
    </row>
    <row r="25" spans="1:8" x14ac:dyDescent="0.25">
      <c r="A25" t="s">
        <v>65</v>
      </c>
      <c r="B25">
        <v>143</v>
      </c>
      <c r="C25">
        <v>144</v>
      </c>
      <c r="D25">
        <v>17</v>
      </c>
      <c r="E25">
        <v>126</v>
      </c>
      <c r="F25">
        <v>9</v>
      </c>
      <c r="G25">
        <v>135</v>
      </c>
      <c r="H25">
        <v>15</v>
      </c>
    </row>
    <row r="26" spans="1:8" x14ac:dyDescent="0.25">
      <c r="A26" t="s">
        <v>138</v>
      </c>
      <c r="B26">
        <v>6</v>
      </c>
      <c r="C26">
        <v>9</v>
      </c>
      <c r="D26">
        <v>1</v>
      </c>
      <c r="E26">
        <v>5</v>
      </c>
      <c r="F26">
        <v>1</v>
      </c>
      <c r="G26">
        <v>8</v>
      </c>
      <c r="H26">
        <v>8</v>
      </c>
    </row>
    <row r="27" spans="1:8" x14ac:dyDescent="0.25">
      <c r="A27" t="s">
        <v>89</v>
      </c>
      <c r="B27">
        <v>27</v>
      </c>
      <c r="C27">
        <v>40</v>
      </c>
      <c r="D27">
        <v>0</v>
      </c>
      <c r="E27">
        <v>27</v>
      </c>
      <c r="F27">
        <v>3</v>
      </c>
      <c r="G27">
        <v>37</v>
      </c>
      <c r="H27">
        <v>11</v>
      </c>
    </row>
    <row r="28" spans="1:8" x14ac:dyDescent="0.25">
      <c r="A28" t="s">
        <v>103</v>
      </c>
      <c r="B28">
        <v>0</v>
      </c>
      <c r="C28">
        <v>1</v>
      </c>
      <c r="D28">
        <v>0</v>
      </c>
      <c r="E28">
        <v>0</v>
      </c>
      <c r="F28">
        <v>1</v>
      </c>
      <c r="G28">
        <v>0</v>
      </c>
      <c r="H28">
        <v>1</v>
      </c>
    </row>
    <row r="29" spans="1:8" x14ac:dyDescent="0.25">
      <c r="A29" t="s">
        <v>51</v>
      </c>
      <c r="B29">
        <v>51</v>
      </c>
      <c r="C29">
        <v>40</v>
      </c>
      <c r="D29">
        <v>15</v>
      </c>
      <c r="E29">
        <v>36</v>
      </c>
      <c r="F29">
        <v>9</v>
      </c>
      <c r="G29">
        <v>31</v>
      </c>
      <c r="H29">
        <v>10</v>
      </c>
    </row>
    <row r="30" spans="1:8" x14ac:dyDescent="0.25">
      <c r="A30" t="s">
        <v>47</v>
      </c>
      <c r="B30">
        <v>124</v>
      </c>
      <c r="C30">
        <v>156</v>
      </c>
      <c r="D30">
        <v>16</v>
      </c>
      <c r="E30">
        <v>108</v>
      </c>
      <c r="F30">
        <v>49</v>
      </c>
      <c r="G30">
        <v>107</v>
      </c>
      <c r="H30">
        <v>16</v>
      </c>
    </row>
    <row r="31" spans="1:8" x14ac:dyDescent="0.25">
      <c r="A31" t="s">
        <v>55</v>
      </c>
      <c r="B31">
        <v>80</v>
      </c>
      <c r="C31">
        <v>75</v>
      </c>
      <c r="D31">
        <v>18</v>
      </c>
      <c r="E31">
        <v>62</v>
      </c>
      <c r="F31">
        <v>10</v>
      </c>
      <c r="G31">
        <v>65</v>
      </c>
      <c r="H31">
        <v>12</v>
      </c>
    </row>
    <row r="32" spans="1:8" x14ac:dyDescent="0.25">
      <c r="A32" t="s">
        <v>49</v>
      </c>
      <c r="B32">
        <v>172</v>
      </c>
      <c r="C32">
        <v>167</v>
      </c>
      <c r="D32">
        <v>36</v>
      </c>
      <c r="E32">
        <v>136</v>
      </c>
      <c r="F32">
        <v>40</v>
      </c>
      <c r="G32">
        <v>127</v>
      </c>
      <c r="H32">
        <v>17</v>
      </c>
    </row>
    <row r="33" spans="1:8" x14ac:dyDescent="0.25">
      <c r="A33" t="s">
        <v>116</v>
      </c>
      <c r="B33">
        <v>3</v>
      </c>
      <c r="C33">
        <v>0</v>
      </c>
      <c r="D33">
        <v>3</v>
      </c>
      <c r="E33">
        <v>0</v>
      </c>
      <c r="F33">
        <v>0</v>
      </c>
      <c r="G33">
        <v>0</v>
      </c>
      <c r="H33">
        <v>3</v>
      </c>
    </row>
    <row r="34" spans="1:8" x14ac:dyDescent="0.25">
      <c r="A34" t="s">
        <v>50</v>
      </c>
      <c r="B34">
        <v>194</v>
      </c>
      <c r="C34">
        <v>201</v>
      </c>
      <c r="D34">
        <v>45</v>
      </c>
      <c r="E34">
        <v>149</v>
      </c>
      <c r="F34">
        <v>43</v>
      </c>
      <c r="G34">
        <v>158</v>
      </c>
      <c r="H34">
        <v>23</v>
      </c>
    </row>
    <row r="35" spans="1:8" x14ac:dyDescent="0.25">
      <c r="A35" t="s">
        <v>35</v>
      </c>
      <c r="B35">
        <v>12</v>
      </c>
      <c r="C35">
        <v>7</v>
      </c>
      <c r="D35">
        <v>5</v>
      </c>
      <c r="E35">
        <v>7</v>
      </c>
      <c r="F35">
        <v>2</v>
      </c>
      <c r="G35">
        <v>5</v>
      </c>
      <c r="H35">
        <v>3</v>
      </c>
    </row>
    <row r="36" spans="1:8" x14ac:dyDescent="0.25">
      <c r="A36" t="s">
        <v>101</v>
      </c>
      <c r="B36">
        <v>19</v>
      </c>
      <c r="C36">
        <v>20</v>
      </c>
      <c r="D36">
        <v>3</v>
      </c>
      <c r="E36">
        <v>16</v>
      </c>
      <c r="F36">
        <v>6</v>
      </c>
      <c r="G36">
        <v>14</v>
      </c>
      <c r="H36">
        <v>8</v>
      </c>
    </row>
    <row r="37" spans="1:8" x14ac:dyDescent="0.25">
      <c r="A37" t="s">
        <v>39</v>
      </c>
      <c r="B37">
        <v>184</v>
      </c>
      <c r="C37">
        <v>163</v>
      </c>
      <c r="D37">
        <v>51</v>
      </c>
      <c r="E37">
        <v>133</v>
      </c>
      <c r="F37">
        <v>43</v>
      </c>
      <c r="G37">
        <v>120</v>
      </c>
      <c r="H37">
        <v>29</v>
      </c>
    </row>
    <row r="38" spans="1:8" x14ac:dyDescent="0.25">
      <c r="A38" t="s">
        <v>93</v>
      </c>
      <c r="B38">
        <v>6</v>
      </c>
      <c r="C38">
        <v>9</v>
      </c>
      <c r="D38">
        <v>3</v>
      </c>
      <c r="E38">
        <v>3</v>
      </c>
      <c r="F38">
        <v>6</v>
      </c>
      <c r="G38">
        <v>3</v>
      </c>
      <c r="H38">
        <v>5</v>
      </c>
    </row>
    <row r="39" spans="1:8" x14ac:dyDescent="0.25">
      <c r="A39" t="s">
        <v>76</v>
      </c>
      <c r="B39">
        <v>85</v>
      </c>
      <c r="C39">
        <v>86</v>
      </c>
      <c r="D39">
        <v>24</v>
      </c>
      <c r="E39">
        <v>61</v>
      </c>
      <c r="F39">
        <v>16</v>
      </c>
      <c r="G39">
        <v>70</v>
      </c>
      <c r="H39">
        <v>18</v>
      </c>
    </row>
    <row r="40" spans="1:8" x14ac:dyDescent="0.25">
      <c r="A40" t="s">
        <v>105</v>
      </c>
      <c r="B40">
        <v>74</v>
      </c>
      <c r="C40">
        <v>66</v>
      </c>
      <c r="D40">
        <v>11</v>
      </c>
      <c r="E40">
        <v>63</v>
      </c>
      <c r="F40">
        <v>11</v>
      </c>
      <c r="G40">
        <v>55</v>
      </c>
      <c r="H40">
        <v>3</v>
      </c>
    </row>
  </sheetData>
  <sortState xmlns:xlrd2="http://schemas.microsoft.com/office/spreadsheetml/2017/richdata2" ref="A2:K99">
    <sortCondition ref="A2:A99"/>
  </sortState>
  <phoneticPr fontId="13" type="noConversion"/>
  <pageMargins left="0.2" right="0.2" top="0.5" bottom="0.25" header="0.3" footer="0.3"/>
  <pageSetup orientation="landscape" r:id="rId1"/>
  <headerFooter>
    <oddHeader>&amp;C&amp;A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6E671-CF1B-4CEC-822C-A71642DEA33B}">
  <dimension ref="A1:H40"/>
  <sheetViews>
    <sheetView workbookViewId="0">
      <selection activeCell="P18" sqref="P18"/>
    </sheetView>
  </sheetViews>
  <sheetFormatPr defaultRowHeight="15" x14ac:dyDescent="0.25"/>
  <sheetData>
    <row r="1" spans="1:8" x14ac:dyDescent="0.25">
      <c r="A1" t="s">
        <v>30</v>
      </c>
      <c r="B1" t="s">
        <v>139</v>
      </c>
      <c r="C1" t="s">
        <v>140</v>
      </c>
      <c r="D1" t="s">
        <v>31</v>
      </c>
      <c r="E1" t="s">
        <v>32</v>
      </c>
      <c r="F1" t="s">
        <v>33</v>
      </c>
      <c r="G1" t="s">
        <v>34</v>
      </c>
      <c r="H1" t="s">
        <v>145</v>
      </c>
    </row>
    <row r="2" spans="1:8" x14ac:dyDescent="0.25">
      <c r="A2" t="s">
        <v>122</v>
      </c>
      <c r="D2">
        <v>1</v>
      </c>
      <c r="E2">
        <v>1</v>
      </c>
    </row>
    <row r="3" spans="1:8" x14ac:dyDescent="0.25">
      <c r="A3" t="s">
        <v>53</v>
      </c>
      <c r="B3">
        <v>49</v>
      </c>
      <c r="C3">
        <v>44</v>
      </c>
      <c r="D3">
        <v>21</v>
      </c>
      <c r="E3">
        <v>28</v>
      </c>
      <c r="F3">
        <v>9</v>
      </c>
      <c r="G3">
        <v>35</v>
      </c>
      <c r="H3">
        <v>5</v>
      </c>
    </row>
    <row r="4" spans="1:8" x14ac:dyDescent="0.25">
      <c r="A4" t="s">
        <v>57</v>
      </c>
      <c r="B4">
        <v>589</v>
      </c>
      <c r="C4">
        <v>581</v>
      </c>
      <c r="D4">
        <v>203</v>
      </c>
      <c r="E4">
        <v>386</v>
      </c>
      <c r="F4">
        <v>200</v>
      </c>
      <c r="G4">
        <v>381</v>
      </c>
      <c r="H4">
        <v>64</v>
      </c>
    </row>
    <row r="5" spans="1:8" x14ac:dyDescent="0.25">
      <c r="A5" t="s">
        <v>58</v>
      </c>
      <c r="B5">
        <v>287</v>
      </c>
      <c r="C5">
        <v>374</v>
      </c>
      <c r="D5">
        <v>47</v>
      </c>
      <c r="E5">
        <v>240</v>
      </c>
      <c r="F5">
        <v>96</v>
      </c>
      <c r="G5">
        <v>278</v>
      </c>
      <c r="H5">
        <v>42</v>
      </c>
    </row>
    <row r="6" spans="1:8" x14ac:dyDescent="0.25">
      <c r="A6" t="s">
        <v>62</v>
      </c>
      <c r="B6">
        <v>396</v>
      </c>
      <c r="C6">
        <v>426</v>
      </c>
      <c r="D6">
        <v>97</v>
      </c>
      <c r="E6">
        <v>299</v>
      </c>
      <c r="F6">
        <v>95</v>
      </c>
      <c r="G6">
        <v>331</v>
      </c>
      <c r="H6">
        <v>39</v>
      </c>
    </row>
    <row r="7" spans="1:8" x14ac:dyDescent="0.25">
      <c r="A7" t="s">
        <v>1</v>
      </c>
      <c r="B7">
        <v>198</v>
      </c>
      <c r="C7">
        <v>211</v>
      </c>
      <c r="D7">
        <v>44</v>
      </c>
      <c r="E7">
        <v>154</v>
      </c>
      <c r="F7">
        <v>66</v>
      </c>
      <c r="G7">
        <v>145</v>
      </c>
      <c r="H7">
        <v>22</v>
      </c>
    </row>
    <row r="8" spans="1:8" x14ac:dyDescent="0.25">
      <c r="A8" t="s">
        <v>19</v>
      </c>
      <c r="B8">
        <v>361</v>
      </c>
      <c r="C8">
        <v>436</v>
      </c>
      <c r="D8">
        <v>96</v>
      </c>
      <c r="E8">
        <v>265</v>
      </c>
      <c r="F8">
        <v>136</v>
      </c>
      <c r="G8">
        <v>300</v>
      </c>
      <c r="H8">
        <v>47</v>
      </c>
    </row>
    <row r="9" spans="1:8" x14ac:dyDescent="0.25">
      <c r="A9" t="s">
        <v>74</v>
      </c>
      <c r="B9">
        <v>94</v>
      </c>
      <c r="C9">
        <v>111</v>
      </c>
      <c r="D9">
        <v>36</v>
      </c>
      <c r="E9">
        <v>58</v>
      </c>
      <c r="F9">
        <v>40</v>
      </c>
      <c r="G9">
        <v>71</v>
      </c>
      <c r="H9">
        <v>9</v>
      </c>
    </row>
    <row r="10" spans="1:8" x14ac:dyDescent="0.25">
      <c r="A10" t="s">
        <v>46</v>
      </c>
      <c r="B10">
        <v>241</v>
      </c>
      <c r="C10">
        <v>193</v>
      </c>
      <c r="D10">
        <v>111</v>
      </c>
      <c r="E10">
        <v>130</v>
      </c>
      <c r="F10">
        <v>62</v>
      </c>
      <c r="G10">
        <v>131</v>
      </c>
      <c r="H10">
        <v>21</v>
      </c>
    </row>
    <row r="11" spans="1:8" x14ac:dyDescent="0.25">
      <c r="A11" t="s">
        <v>84</v>
      </c>
      <c r="B11">
        <v>478</v>
      </c>
      <c r="C11">
        <v>512</v>
      </c>
      <c r="D11">
        <v>131</v>
      </c>
      <c r="E11">
        <v>347</v>
      </c>
      <c r="F11">
        <v>183</v>
      </c>
      <c r="G11">
        <v>329</v>
      </c>
      <c r="H11">
        <v>47</v>
      </c>
    </row>
    <row r="12" spans="1:8" x14ac:dyDescent="0.25">
      <c r="A12" t="s">
        <v>56</v>
      </c>
      <c r="B12">
        <v>520</v>
      </c>
      <c r="C12">
        <v>517</v>
      </c>
      <c r="D12">
        <v>179</v>
      </c>
      <c r="E12">
        <v>341</v>
      </c>
      <c r="F12">
        <v>191</v>
      </c>
      <c r="G12">
        <v>326</v>
      </c>
      <c r="H12">
        <v>50</v>
      </c>
    </row>
    <row r="13" spans="1:8" x14ac:dyDescent="0.25">
      <c r="A13" t="s">
        <v>60</v>
      </c>
      <c r="B13">
        <v>260</v>
      </c>
      <c r="C13">
        <v>240</v>
      </c>
      <c r="D13">
        <v>87</v>
      </c>
      <c r="E13">
        <v>173</v>
      </c>
      <c r="F13">
        <v>71</v>
      </c>
      <c r="G13">
        <v>169</v>
      </c>
      <c r="H13">
        <v>28</v>
      </c>
    </row>
    <row r="14" spans="1:8" x14ac:dyDescent="0.25">
      <c r="A14" t="s">
        <v>45</v>
      </c>
      <c r="B14">
        <v>393</v>
      </c>
      <c r="C14">
        <v>307</v>
      </c>
      <c r="D14">
        <v>184</v>
      </c>
      <c r="E14">
        <v>209</v>
      </c>
      <c r="F14">
        <v>105</v>
      </c>
      <c r="G14">
        <v>202</v>
      </c>
      <c r="H14">
        <v>36</v>
      </c>
    </row>
    <row r="15" spans="1:8" x14ac:dyDescent="0.25">
      <c r="A15" t="s">
        <v>69</v>
      </c>
      <c r="B15">
        <v>294</v>
      </c>
      <c r="C15">
        <v>377</v>
      </c>
      <c r="D15">
        <v>52</v>
      </c>
      <c r="E15">
        <v>242</v>
      </c>
      <c r="F15">
        <v>95</v>
      </c>
      <c r="G15">
        <v>282</v>
      </c>
      <c r="H15">
        <v>35</v>
      </c>
    </row>
    <row r="16" spans="1:8" x14ac:dyDescent="0.25">
      <c r="A16" t="s">
        <v>77</v>
      </c>
      <c r="B16">
        <v>101</v>
      </c>
      <c r="C16">
        <v>172</v>
      </c>
      <c r="D16">
        <v>29</v>
      </c>
      <c r="E16">
        <v>72</v>
      </c>
      <c r="F16">
        <v>84</v>
      </c>
      <c r="G16">
        <v>88</v>
      </c>
      <c r="H16">
        <v>15</v>
      </c>
    </row>
    <row r="17" spans="1:8" x14ac:dyDescent="0.25">
      <c r="A17" t="s">
        <v>80</v>
      </c>
      <c r="B17">
        <v>257</v>
      </c>
      <c r="C17">
        <v>313</v>
      </c>
      <c r="D17">
        <v>55</v>
      </c>
      <c r="E17">
        <v>202</v>
      </c>
      <c r="F17">
        <v>98</v>
      </c>
      <c r="G17">
        <v>215</v>
      </c>
      <c r="H17">
        <v>27</v>
      </c>
    </row>
    <row r="18" spans="1:8" x14ac:dyDescent="0.25">
      <c r="A18" t="s">
        <v>106</v>
      </c>
      <c r="B18">
        <v>1</v>
      </c>
      <c r="C18">
        <v>1</v>
      </c>
      <c r="D18">
        <v>0</v>
      </c>
      <c r="E18">
        <v>1</v>
      </c>
      <c r="F18">
        <v>1</v>
      </c>
      <c r="G18">
        <v>0</v>
      </c>
      <c r="H18">
        <v>20</v>
      </c>
    </row>
    <row r="19" spans="1:8" x14ac:dyDescent="0.25">
      <c r="A19" t="s">
        <v>44</v>
      </c>
      <c r="B19">
        <v>289</v>
      </c>
      <c r="C19">
        <v>287</v>
      </c>
      <c r="D19">
        <v>85</v>
      </c>
      <c r="E19">
        <v>204</v>
      </c>
      <c r="F19">
        <v>114</v>
      </c>
      <c r="G19">
        <v>173</v>
      </c>
      <c r="H19">
        <v>31</v>
      </c>
    </row>
    <row r="20" spans="1:8" x14ac:dyDescent="0.25">
      <c r="A20" t="s">
        <v>95</v>
      </c>
      <c r="B20">
        <v>2130</v>
      </c>
      <c r="C20">
        <v>1590</v>
      </c>
      <c r="D20">
        <v>1846</v>
      </c>
      <c r="E20">
        <v>284</v>
      </c>
      <c r="F20">
        <v>1348</v>
      </c>
      <c r="G20">
        <v>242</v>
      </c>
      <c r="H20">
        <v>60</v>
      </c>
    </row>
    <row r="21" spans="1:8" x14ac:dyDescent="0.25">
      <c r="A21" t="s">
        <v>94</v>
      </c>
      <c r="B21">
        <v>86</v>
      </c>
      <c r="C21">
        <v>94</v>
      </c>
      <c r="D21">
        <v>28</v>
      </c>
      <c r="E21">
        <v>58</v>
      </c>
      <c r="F21">
        <v>49</v>
      </c>
      <c r="G21">
        <v>45</v>
      </c>
      <c r="H21">
        <v>11</v>
      </c>
    </row>
    <row r="22" spans="1:8" x14ac:dyDescent="0.25">
      <c r="A22" t="s">
        <v>41</v>
      </c>
      <c r="B22">
        <v>81</v>
      </c>
      <c r="C22">
        <v>69</v>
      </c>
      <c r="D22">
        <v>35</v>
      </c>
      <c r="E22">
        <v>46</v>
      </c>
      <c r="F22">
        <v>13</v>
      </c>
      <c r="G22">
        <v>56</v>
      </c>
      <c r="H22">
        <v>11</v>
      </c>
    </row>
    <row r="23" spans="1:8" x14ac:dyDescent="0.25">
      <c r="A23" t="s">
        <v>104</v>
      </c>
      <c r="B23">
        <v>3</v>
      </c>
      <c r="C23">
        <v>6</v>
      </c>
      <c r="D23">
        <v>0</v>
      </c>
      <c r="E23">
        <v>3</v>
      </c>
      <c r="F23">
        <v>0</v>
      </c>
      <c r="G23">
        <v>6</v>
      </c>
      <c r="H23">
        <v>2</v>
      </c>
    </row>
    <row r="24" spans="1:8" x14ac:dyDescent="0.25">
      <c r="A24" t="s">
        <v>65</v>
      </c>
      <c r="B24">
        <v>154</v>
      </c>
      <c r="C24">
        <v>166</v>
      </c>
      <c r="D24">
        <v>57</v>
      </c>
      <c r="E24">
        <v>97</v>
      </c>
      <c r="F24">
        <v>24</v>
      </c>
      <c r="G24">
        <v>142</v>
      </c>
      <c r="H24">
        <v>13</v>
      </c>
    </row>
    <row r="25" spans="1:8" x14ac:dyDescent="0.25">
      <c r="A25" t="s">
        <v>138</v>
      </c>
      <c r="B25">
        <v>3</v>
      </c>
      <c r="C25">
        <v>19</v>
      </c>
      <c r="D25">
        <v>0</v>
      </c>
      <c r="E25">
        <v>3</v>
      </c>
      <c r="F25">
        <v>10</v>
      </c>
      <c r="G25">
        <v>9</v>
      </c>
      <c r="H25">
        <v>4</v>
      </c>
    </row>
    <row r="26" spans="1:8" x14ac:dyDescent="0.25">
      <c r="A26" t="s">
        <v>89</v>
      </c>
      <c r="B26">
        <v>28</v>
      </c>
      <c r="C26">
        <v>56</v>
      </c>
      <c r="D26">
        <v>8</v>
      </c>
      <c r="E26">
        <v>20</v>
      </c>
      <c r="F26">
        <v>20</v>
      </c>
      <c r="G26">
        <v>36</v>
      </c>
      <c r="H26">
        <v>9</v>
      </c>
    </row>
    <row r="27" spans="1:8" x14ac:dyDescent="0.25">
      <c r="A27" t="s">
        <v>2085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3</v>
      </c>
    </row>
    <row r="28" spans="1:8" x14ac:dyDescent="0.25">
      <c r="A28" t="s">
        <v>103</v>
      </c>
      <c r="B28">
        <v>885</v>
      </c>
      <c r="C28">
        <v>523</v>
      </c>
      <c r="D28">
        <v>793</v>
      </c>
      <c r="E28">
        <v>92</v>
      </c>
      <c r="F28">
        <v>348</v>
      </c>
      <c r="G28">
        <v>175</v>
      </c>
      <c r="H28">
        <v>9</v>
      </c>
    </row>
    <row r="29" spans="1:8" x14ac:dyDescent="0.25">
      <c r="A29" t="s">
        <v>51</v>
      </c>
      <c r="B29">
        <v>78</v>
      </c>
      <c r="C29">
        <v>76</v>
      </c>
      <c r="D29">
        <v>26</v>
      </c>
      <c r="E29">
        <v>52</v>
      </c>
      <c r="F29">
        <v>32</v>
      </c>
      <c r="G29">
        <v>44</v>
      </c>
      <c r="H29">
        <v>7</v>
      </c>
    </row>
    <row r="30" spans="1:8" x14ac:dyDescent="0.25">
      <c r="A30" t="s">
        <v>47</v>
      </c>
      <c r="B30">
        <v>140</v>
      </c>
      <c r="C30">
        <v>188</v>
      </c>
      <c r="D30">
        <v>28</v>
      </c>
      <c r="E30">
        <v>112</v>
      </c>
      <c r="F30">
        <v>62</v>
      </c>
      <c r="G30">
        <v>126</v>
      </c>
      <c r="H30">
        <v>13</v>
      </c>
    </row>
    <row r="31" spans="1:8" x14ac:dyDescent="0.25">
      <c r="A31" t="s">
        <v>55</v>
      </c>
      <c r="B31">
        <v>65</v>
      </c>
      <c r="C31">
        <v>82</v>
      </c>
      <c r="D31">
        <v>7</v>
      </c>
      <c r="E31">
        <v>58</v>
      </c>
      <c r="F31">
        <v>23</v>
      </c>
      <c r="G31">
        <v>59</v>
      </c>
      <c r="H31">
        <v>8</v>
      </c>
    </row>
    <row r="32" spans="1:8" x14ac:dyDescent="0.25">
      <c r="A32" t="s">
        <v>49</v>
      </c>
      <c r="B32">
        <v>164</v>
      </c>
      <c r="C32">
        <v>155</v>
      </c>
      <c r="D32">
        <v>58</v>
      </c>
      <c r="E32">
        <v>106</v>
      </c>
      <c r="F32">
        <v>31</v>
      </c>
      <c r="G32">
        <v>124</v>
      </c>
      <c r="H32">
        <v>16</v>
      </c>
    </row>
    <row r="33" spans="1:8" x14ac:dyDescent="0.25">
      <c r="A33" t="s">
        <v>116</v>
      </c>
      <c r="B33">
        <v>864</v>
      </c>
      <c r="C33">
        <v>733</v>
      </c>
      <c r="D33">
        <v>673</v>
      </c>
      <c r="E33">
        <v>191</v>
      </c>
      <c r="F33">
        <v>538</v>
      </c>
      <c r="G33">
        <v>195</v>
      </c>
      <c r="H33">
        <v>12</v>
      </c>
    </row>
    <row r="34" spans="1:8" x14ac:dyDescent="0.25">
      <c r="A34" t="s">
        <v>1800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4</v>
      </c>
    </row>
    <row r="35" spans="1:8" x14ac:dyDescent="0.25">
      <c r="A35" t="s">
        <v>50</v>
      </c>
      <c r="B35">
        <v>156</v>
      </c>
      <c r="C35">
        <v>199</v>
      </c>
      <c r="D35">
        <v>34</v>
      </c>
      <c r="E35">
        <v>122</v>
      </c>
      <c r="F35">
        <v>48</v>
      </c>
      <c r="G35">
        <v>151</v>
      </c>
      <c r="H35">
        <v>20</v>
      </c>
    </row>
    <row r="36" spans="1:8" x14ac:dyDescent="0.25">
      <c r="A36" t="s">
        <v>35</v>
      </c>
      <c r="B36">
        <v>7</v>
      </c>
      <c r="C36">
        <v>4</v>
      </c>
      <c r="D36">
        <v>3</v>
      </c>
      <c r="E36">
        <v>4</v>
      </c>
      <c r="F36">
        <v>4</v>
      </c>
      <c r="G36">
        <v>0</v>
      </c>
      <c r="H36">
        <v>1</v>
      </c>
    </row>
    <row r="37" spans="1:8" x14ac:dyDescent="0.25">
      <c r="A37" t="s">
        <v>101</v>
      </c>
      <c r="B37">
        <v>28</v>
      </c>
      <c r="C37">
        <v>31</v>
      </c>
      <c r="D37">
        <v>6</v>
      </c>
      <c r="E37">
        <v>22</v>
      </c>
      <c r="F37">
        <v>5</v>
      </c>
      <c r="G37">
        <v>26</v>
      </c>
      <c r="H37">
        <v>5</v>
      </c>
    </row>
    <row r="38" spans="1:8" x14ac:dyDescent="0.25">
      <c r="A38" t="s">
        <v>39</v>
      </c>
      <c r="B38">
        <v>200</v>
      </c>
      <c r="C38">
        <v>184</v>
      </c>
      <c r="D38">
        <v>75</v>
      </c>
      <c r="E38">
        <v>125</v>
      </c>
      <c r="F38">
        <v>79</v>
      </c>
      <c r="G38">
        <v>105</v>
      </c>
      <c r="H38">
        <v>23</v>
      </c>
    </row>
    <row r="39" spans="1:8" x14ac:dyDescent="0.25">
      <c r="A39" t="s">
        <v>93</v>
      </c>
      <c r="B39">
        <v>14</v>
      </c>
      <c r="C39">
        <v>25</v>
      </c>
      <c r="D39">
        <v>7</v>
      </c>
      <c r="E39">
        <v>7</v>
      </c>
      <c r="F39">
        <v>23</v>
      </c>
      <c r="G39">
        <v>2</v>
      </c>
      <c r="H39">
        <v>2</v>
      </c>
    </row>
    <row r="40" spans="1:8" x14ac:dyDescent="0.25">
      <c r="A40" t="s">
        <v>76</v>
      </c>
      <c r="B40">
        <v>129</v>
      </c>
      <c r="C40">
        <v>144</v>
      </c>
      <c r="D40">
        <v>49</v>
      </c>
      <c r="E40">
        <v>80</v>
      </c>
      <c r="F40">
        <v>37</v>
      </c>
      <c r="G40">
        <v>107</v>
      </c>
      <c r="H40">
        <v>17</v>
      </c>
    </row>
  </sheetData>
  <sortState xmlns:xlrd2="http://schemas.microsoft.com/office/spreadsheetml/2017/richdata2" ref="A2:H39">
    <sortCondition ref="A2:A39"/>
  </sortState>
  <pageMargins left="0.2" right="0.2" top="0.5" bottom="0.25" header="0.3" footer="0.3"/>
  <pageSetup orientation="landscape" r:id="rId1"/>
  <headerFooter>
    <oddHeader>&amp;C&amp;A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B805C-86E7-48F5-A96B-958361443580}">
  <dimension ref="A1:K77"/>
  <sheetViews>
    <sheetView workbookViewId="0">
      <selection sqref="A1:E77"/>
    </sheetView>
  </sheetViews>
  <sheetFormatPr defaultRowHeight="15" x14ac:dyDescent="0.25"/>
  <cols>
    <col min="2" max="2" width="25.28515625" bestFit="1" customWidth="1"/>
    <col min="4" max="4" width="10.28515625" style="87" bestFit="1" customWidth="1"/>
    <col min="13" max="13" width="12.7109375" bestFit="1" customWidth="1"/>
    <col min="14" max="14" width="15.28515625" bestFit="1" customWidth="1"/>
    <col min="15" max="15" width="19.5703125" customWidth="1"/>
  </cols>
  <sheetData>
    <row r="1" spans="1:11" ht="30" x14ac:dyDescent="0.25">
      <c r="A1" t="s">
        <v>30</v>
      </c>
      <c r="B1" s="7" t="s">
        <v>117</v>
      </c>
      <c r="C1" t="s">
        <v>118</v>
      </c>
      <c r="D1" s="87" t="s">
        <v>148</v>
      </c>
      <c r="E1" t="s">
        <v>3547</v>
      </c>
    </row>
    <row r="2" spans="1:11" x14ac:dyDescent="0.25">
      <c r="A2" t="s">
        <v>45</v>
      </c>
      <c r="B2" t="s">
        <v>3558</v>
      </c>
      <c r="C2" t="s">
        <v>120</v>
      </c>
      <c r="D2" s="87">
        <v>45762</v>
      </c>
      <c r="E2">
        <v>14</v>
      </c>
    </row>
    <row r="3" spans="1:11" x14ac:dyDescent="0.25">
      <c r="A3" t="s">
        <v>84</v>
      </c>
      <c r="B3" t="s">
        <v>3559</v>
      </c>
      <c r="C3" t="s">
        <v>120</v>
      </c>
      <c r="D3" s="87">
        <v>45761</v>
      </c>
      <c r="E3">
        <v>5</v>
      </c>
      <c r="I3" s="11"/>
      <c r="J3" s="11"/>
      <c r="K3" s="11"/>
    </row>
    <row r="4" spans="1:11" x14ac:dyDescent="0.25">
      <c r="A4" t="s">
        <v>19</v>
      </c>
      <c r="B4" t="s">
        <v>3549</v>
      </c>
      <c r="C4" t="s">
        <v>120</v>
      </c>
      <c r="D4" s="87">
        <v>45750</v>
      </c>
      <c r="E4">
        <v>11</v>
      </c>
    </row>
    <row r="5" spans="1:11" x14ac:dyDescent="0.25">
      <c r="A5" t="s">
        <v>57</v>
      </c>
      <c r="B5" t="s">
        <v>3548</v>
      </c>
      <c r="C5" t="s">
        <v>119</v>
      </c>
      <c r="D5" s="87">
        <v>45740</v>
      </c>
      <c r="E5">
        <v>14</v>
      </c>
    </row>
    <row r="6" spans="1:11" x14ac:dyDescent="0.25">
      <c r="A6" t="s">
        <v>76</v>
      </c>
      <c r="B6" t="s">
        <v>3545</v>
      </c>
      <c r="C6" t="s">
        <v>120</v>
      </c>
      <c r="D6" s="87">
        <v>45736</v>
      </c>
      <c r="E6">
        <v>12</v>
      </c>
    </row>
    <row r="7" spans="1:11" x14ac:dyDescent="0.25">
      <c r="A7" t="s">
        <v>57</v>
      </c>
      <c r="B7" t="s">
        <v>3546</v>
      </c>
      <c r="C7" t="s">
        <v>121</v>
      </c>
      <c r="D7" s="87">
        <v>45736</v>
      </c>
      <c r="E7">
        <v>6</v>
      </c>
      <c r="I7" s="11"/>
      <c r="J7" s="11"/>
      <c r="K7" s="11"/>
    </row>
    <row r="8" spans="1:11" x14ac:dyDescent="0.25">
      <c r="A8" t="s">
        <v>19</v>
      </c>
      <c r="B8" t="s">
        <v>3539</v>
      </c>
      <c r="C8" t="s">
        <v>121</v>
      </c>
      <c r="D8" s="87">
        <v>45716</v>
      </c>
      <c r="E8">
        <v>8</v>
      </c>
    </row>
    <row r="9" spans="1:11" x14ac:dyDescent="0.25">
      <c r="A9" t="s">
        <v>69</v>
      </c>
      <c r="B9" t="s">
        <v>3532</v>
      </c>
      <c r="C9" t="s">
        <v>121</v>
      </c>
      <c r="D9" s="87">
        <v>45708</v>
      </c>
      <c r="E9">
        <v>10</v>
      </c>
      <c r="I9" s="11"/>
      <c r="J9" s="11"/>
      <c r="K9" s="11"/>
    </row>
    <row r="10" spans="1:11" x14ac:dyDescent="0.25">
      <c r="A10" t="s">
        <v>62</v>
      </c>
      <c r="B10" t="s">
        <v>3531</v>
      </c>
      <c r="C10" t="s">
        <v>121</v>
      </c>
      <c r="D10" s="87">
        <v>45699</v>
      </c>
      <c r="E10">
        <v>5</v>
      </c>
    </row>
    <row r="11" spans="1:11" x14ac:dyDescent="0.25">
      <c r="A11" t="s">
        <v>77</v>
      </c>
      <c r="B11" t="s">
        <v>3528</v>
      </c>
      <c r="C11" t="s">
        <v>120</v>
      </c>
      <c r="D11" s="87">
        <v>45695</v>
      </c>
      <c r="E11">
        <v>12</v>
      </c>
      <c r="I11" s="11"/>
      <c r="J11" s="11"/>
      <c r="K11" s="11"/>
    </row>
    <row r="12" spans="1:11" x14ac:dyDescent="0.25">
      <c r="A12" t="s">
        <v>84</v>
      </c>
      <c r="B12" t="s">
        <v>3520</v>
      </c>
      <c r="C12" t="s">
        <v>121</v>
      </c>
      <c r="D12" s="87">
        <v>45693</v>
      </c>
      <c r="E12">
        <v>6</v>
      </c>
    </row>
    <row r="13" spans="1:11" x14ac:dyDescent="0.25">
      <c r="A13" t="s">
        <v>56</v>
      </c>
      <c r="B13" t="s">
        <v>3521</v>
      </c>
      <c r="C13" t="s">
        <v>120</v>
      </c>
      <c r="D13" s="87">
        <v>45693</v>
      </c>
      <c r="E13">
        <v>9</v>
      </c>
      <c r="I13" s="11"/>
      <c r="J13" s="11"/>
      <c r="K13" s="11"/>
    </row>
    <row r="14" spans="1:11" x14ac:dyDescent="0.25">
      <c r="A14" t="s">
        <v>39</v>
      </c>
      <c r="B14" t="s">
        <v>3491</v>
      </c>
      <c r="C14" t="s">
        <v>120</v>
      </c>
      <c r="D14" s="87">
        <v>45664</v>
      </c>
      <c r="E14">
        <v>7</v>
      </c>
    </row>
    <row r="15" spans="1:11" x14ac:dyDescent="0.25">
      <c r="A15" t="s">
        <v>56</v>
      </c>
      <c r="B15" t="s">
        <v>3492</v>
      </c>
      <c r="C15" t="s">
        <v>121</v>
      </c>
      <c r="D15" s="87">
        <v>45663</v>
      </c>
      <c r="E15">
        <v>6</v>
      </c>
    </row>
    <row r="16" spans="1:11" x14ac:dyDescent="0.25">
      <c r="A16" t="s">
        <v>56</v>
      </c>
      <c r="B16" t="s">
        <v>3490</v>
      </c>
      <c r="C16" t="s">
        <v>121</v>
      </c>
      <c r="D16" s="87">
        <v>45644</v>
      </c>
      <c r="E16">
        <v>5</v>
      </c>
      <c r="I16" s="11"/>
      <c r="J16" s="11"/>
      <c r="K16" s="11"/>
    </row>
    <row r="17" spans="1:11" x14ac:dyDescent="0.25">
      <c r="A17" t="s">
        <v>51</v>
      </c>
      <c r="B17" t="s">
        <v>3479</v>
      </c>
      <c r="C17" t="s">
        <v>120</v>
      </c>
      <c r="D17" s="87">
        <v>45631</v>
      </c>
      <c r="E17">
        <v>13</v>
      </c>
      <c r="I17" s="11"/>
      <c r="J17" s="11"/>
      <c r="K17" s="11"/>
    </row>
    <row r="18" spans="1:11" x14ac:dyDescent="0.25">
      <c r="A18" t="s">
        <v>60</v>
      </c>
      <c r="B18" t="s">
        <v>3480</v>
      </c>
      <c r="C18" t="s">
        <v>120</v>
      </c>
      <c r="D18" s="87">
        <v>45631</v>
      </c>
      <c r="E18">
        <v>7</v>
      </c>
    </row>
    <row r="19" spans="1:11" x14ac:dyDescent="0.25">
      <c r="A19" t="s">
        <v>39</v>
      </c>
      <c r="B19" t="s">
        <v>3493</v>
      </c>
      <c r="C19" t="s">
        <v>120</v>
      </c>
      <c r="D19" s="87">
        <v>45630</v>
      </c>
      <c r="E19">
        <v>6</v>
      </c>
    </row>
    <row r="20" spans="1:11" x14ac:dyDescent="0.25">
      <c r="A20" t="s">
        <v>46</v>
      </c>
      <c r="B20" t="s">
        <v>3474</v>
      </c>
      <c r="C20" t="s">
        <v>120</v>
      </c>
      <c r="D20" s="87">
        <v>45628</v>
      </c>
      <c r="E20">
        <v>9</v>
      </c>
    </row>
    <row r="21" spans="1:11" x14ac:dyDescent="0.25">
      <c r="A21" t="s">
        <v>49</v>
      </c>
      <c r="B21" t="s">
        <v>3481</v>
      </c>
      <c r="C21" t="s">
        <v>120</v>
      </c>
      <c r="D21" s="87">
        <v>45618</v>
      </c>
      <c r="E21">
        <v>11</v>
      </c>
    </row>
    <row r="22" spans="1:11" x14ac:dyDescent="0.25">
      <c r="A22" t="s">
        <v>58</v>
      </c>
      <c r="B22" t="s">
        <v>3456</v>
      </c>
      <c r="C22" t="s">
        <v>121</v>
      </c>
      <c r="D22" s="87">
        <v>45618</v>
      </c>
      <c r="E22">
        <v>8</v>
      </c>
      <c r="I22" s="11"/>
      <c r="J22" s="11"/>
      <c r="K22" s="11"/>
    </row>
    <row r="23" spans="1:11" x14ac:dyDescent="0.25">
      <c r="A23" t="s">
        <v>46</v>
      </c>
      <c r="B23" t="s">
        <v>3455</v>
      </c>
      <c r="C23" t="s">
        <v>120</v>
      </c>
      <c r="D23" s="87">
        <v>45618</v>
      </c>
      <c r="E23">
        <v>17</v>
      </c>
      <c r="I23" s="11"/>
      <c r="J23" s="11"/>
      <c r="K23" s="11"/>
    </row>
    <row r="24" spans="1:11" x14ac:dyDescent="0.25">
      <c r="A24" t="s">
        <v>53</v>
      </c>
      <c r="B24" t="s">
        <v>3425</v>
      </c>
      <c r="C24" t="s">
        <v>121</v>
      </c>
      <c r="D24" s="87">
        <v>45616</v>
      </c>
      <c r="E24">
        <v>7</v>
      </c>
    </row>
    <row r="25" spans="1:11" x14ac:dyDescent="0.25">
      <c r="A25" t="s">
        <v>39</v>
      </c>
      <c r="B25" t="s">
        <v>3482</v>
      </c>
      <c r="C25" t="s">
        <v>120</v>
      </c>
      <c r="D25" s="87">
        <v>45616</v>
      </c>
      <c r="E25">
        <v>9</v>
      </c>
    </row>
    <row r="26" spans="1:11" x14ac:dyDescent="0.25">
      <c r="A26" t="s">
        <v>39</v>
      </c>
      <c r="B26" t="s">
        <v>3426</v>
      </c>
      <c r="C26" t="s">
        <v>120</v>
      </c>
      <c r="D26" s="87">
        <v>45609</v>
      </c>
      <c r="E26">
        <v>6</v>
      </c>
    </row>
    <row r="27" spans="1:11" x14ac:dyDescent="0.25">
      <c r="A27" t="s">
        <v>80</v>
      </c>
      <c r="B27" t="s">
        <v>3457</v>
      </c>
      <c r="C27" t="s">
        <v>121</v>
      </c>
      <c r="D27" s="87">
        <v>45609</v>
      </c>
      <c r="E27">
        <v>9</v>
      </c>
    </row>
    <row r="28" spans="1:11" x14ac:dyDescent="0.25">
      <c r="A28" t="s">
        <v>94</v>
      </c>
      <c r="B28" t="s">
        <v>3427</v>
      </c>
      <c r="C28" t="s">
        <v>120</v>
      </c>
      <c r="D28" s="87">
        <v>45606</v>
      </c>
      <c r="E28">
        <v>7</v>
      </c>
    </row>
    <row r="29" spans="1:11" x14ac:dyDescent="0.25">
      <c r="A29" t="s">
        <v>60</v>
      </c>
      <c r="B29" t="s">
        <v>3428</v>
      </c>
      <c r="C29" t="s">
        <v>121</v>
      </c>
      <c r="D29" s="87">
        <v>45605</v>
      </c>
      <c r="E29">
        <v>7</v>
      </c>
    </row>
    <row r="30" spans="1:11" x14ac:dyDescent="0.25">
      <c r="A30" t="s">
        <v>57</v>
      </c>
      <c r="B30" t="s">
        <v>3429</v>
      </c>
      <c r="C30" t="s">
        <v>119</v>
      </c>
      <c r="D30" s="87">
        <v>45605</v>
      </c>
      <c r="E30">
        <v>11</v>
      </c>
    </row>
    <row r="31" spans="1:11" x14ac:dyDescent="0.25">
      <c r="A31" t="s">
        <v>57</v>
      </c>
      <c r="B31" t="s">
        <v>3430</v>
      </c>
      <c r="C31" t="s">
        <v>119</v>
      </c>
      <c r="D31" s="87">
        <v>45603</v>
      </c>
      <c r="E31">
        <v>8</v>
      </c>
      <c r="I31" s="11"/>
      <c r="J31" s="11"/>
      <c r="K31" s="11"/>
    </row>
    <row r="32" spans="1:11" x14ac:dyDescent="0.25">
      <c r="A32" t="s">
        <v>44</v>
      </c>
      <c r="B32" t="s">
        <v>2138</v>
      </c>
      <c r="C32" t="s">
        <v>120</v>
      </c>
      <c r="D32" s="87">
        <v>45603</v>
      </c>
      <c r="E32">
        <v>10</v>
      </c>
    </row>
    <row r="33" spans="1:11" x14ac:dyDescent="0.25">
      <c r="A33" t="s">
        <v>60</v>
      </c>
      <c r="B33" t="s">
        <v>3431</v>
      </c>
      <c r="C33" t="s">
        <v>119</v>
      </c>
      <c r="D33" s="87">
        <v>45602</v>
      </c>
      <c r="E33">
        <v>5</v>
      </c>
      <c r="I33" s="11"/>
      <c r="J33" s="11"/>
      <c r="K33" s="11"/>
    </row>
    <row r="34" spans="1:11" x14ac:dyDescent="0.25">
      <c r="A34" t="s">
        <v>60</v>
      </c>
      <c r="B34" t="s">
        <v>2139</v>
      </c>
      <c r="C34" t="s">
        <v>121</v>
      </c>
      <c r="D34" s="87">
        <v>45597</v>
      </c>
      <c r="E34">
        <v>7</v>
      </c>
    </row>
    <row r="35" spans="1:11" x14ac:dyDescent="0.25">
      <c r="A35" t="s">
        <v>56</v>
      </c>
      <c r="B35" t="s">
        <v>2131</v>
      </c>
      <c r="C35" t="s">
        <v>119</v>
      </c>
      <c r="D35" s="87">
        <v>45596</v>
      </c>
      <c r="E35">
        <v>12</v>
      </c>
    </row>
    <row r="36" spans="1:11" x14ac:dyDescent="0.25">
      <c r="A36" t="s">
        <v>44</v>
      </c>
      <c r="B36" t="s">
        <v>2140</v>
      </c>
      <c r="C36" t="s">
        <v>121</v>
      </c>
      <c r="D36" s="87">
        <v>45596</v>
      </c>
      <c r="E36">
        <v>7</v>
      </c>
    </row>
    <row r="37" spans="1:11" x14ac:dyDescent="0.25">
      <c r="A37" t="s">
        <v>19</v>
      </c>
      <c r="B37" t="s">
        <v>2130</v>
      </c>
      <c r="C37" t="s">
        <v>120</v>
      </c>
      <c r="D37" s="87">
        <v>45596</v>
      </c>
      <c r="E37">
        <v>14</v>
      </c>
    </row>
    <row r="38" spans="1:11" x14ac:dyDescent="0.25">
      <c r="A38" t="s">
        <v>60</v>
      </c>
      <c r="B38" t="s">
        <v>2133</v>
      </c>
      <c r="C38" t="s">
        <v>121</v>
      </c>
      <c r="D38" s="87">
        <v>45595</v>
      </c>
      <c r="E38">
        <v>7</v>
      </c>
      <c r="I38" s="11"/>
      <c r="J38" s="11"/>
      <c r="K38" s="11"/>
    </row>
    <row r="39" spans="1:11" x14ac:dyDescent="0.25">
      <c r="A39" t="s">
        <v>41</v>
      </c>
      <c r="B39" t="s">
        <v>2132</v>
      </c>
      <c r="C39" t="s">
        <v>120</v>
      </c>
      <c r="D39" s="87">
        <v>45595</v>
      </c>
      <c r="E39">
        <v>15</v>
      </c>
      <c r="I39" s="11"/>
      <c r="J39" s="11"/>
      <c r="K39" s="11"/>
    </row>
    <row r="40" spans="1:11" x14ac:dyDescent="0.25">
      <c r="A40" t="s">
        <v>45</v>
      </c>
      <c r="B40" t="s">
        <v>2134</v>
      </c>
      <c r="C40" t="s">
        <v>120</v>
      </c>
      <c r="D40" s="87">
        <v>45594</v>
      </c>
      <c r="E40">
        <v>16</v>
      </c>
      <c r="I40" s="11"/>
      <c r="J40" s="11"/>
      <c r="K40" s="11"/>
    </row>
    <row r="41" spans="1:11" x14ac:dyDescent="0.25">
      <c r="A41" t="s">
        <v>45</v>
      </c>
      <c r="B41" t="s">
        <v>2136</v>
      </c>
      <c r="C41" t="s">
        <v>120</v>
      </c>
      <c r="D41" s="87">
        <v>45594</v>
      </c>
      <c r="E41">
        <v>16</v>
      </c>
      <c r="I41" s="11"/>
      <c r="J41" s="11"/>
      <c r="K41" s="11"/>
    </row>
    <row r="42" spans="1:11" x14ac:dyDescent="0.25">
      <c r="A42" t="s">
        <v>45</v>
      </c>
      <c r="B42" t="s">
        <v>3514</v>
      </c>
      <c r="C42" t="s">
        <v>120</v>
      </c>
      <c r="D42" s="87">
        <v>45594</v>
      </c>
      <c r="E42">
        <v>13</v>
      </c>
      <c r="I42" s="11"/>
      <c r="J42" s="11"/>
      <c r="K42" s="11"/>
    </row>
    <row r="43" spans="1:11" x14ac:dyDescent="0.25">
      <c r="A43" t="s">
        <v>69</v>
      </c>
      <c r="B43" t="s">
        <v>2135</v>
      </c>
      <c r="C43" t="s">
        <v>120</v>
      </c>
      <c r="D43" s="87">
        <v>45594</v>
      </c>
      <c r="E43">
        <v>12</v>
      </c>
      <c r="I43" s="11"/>
      <c r="J43" s="11"/>
      <c r="K43" s="11"/>
    </row>
    <row r="44" spans="1:11" x14ac:dyDescent="0.25">
      <c r="A44" t="s">
        <v>45</v>
      </c>
      <c r="B44" t="s">
        <v>2137</v>
      </c>
      <c r="C44" t="s">
        <v>120</v>
      </c>
      <c r="D44" s="87">
        <v>45594</v>
      </c>
      <c r="E44">
        <v>13</v>
      </c>
      <c r="I44" s="11"/>
      <c r="J44" s="11"/>
      <c r="K44" s="11"/>
    </row>
    <row r="45" spans="1:11" x14ac:dyDescent="0.25">
      <c r="A45" t="s">
        <v>39</v>
      </c>
      <c r="B45" t="s">
        <v>2141</v>
      </c>
      <c r="C45" t="s">
        <v>120</v>
      </c>
      <c r="D45" s="87">
        <v>45588</v>
      </c>
      <c r="E45">
        <v>11</v>
      </c>
      <c r="I45" s="11"/>
      <c r="J45" s="11"/>
      <c r="K45" s="11"/>
    </row>
    <row r="46" spans="1:11" x14ac:dyDescent="0.25">
      <c r="A46" t="s">
        <v>39</v>
      </c>
      <c r="B46" t="s">
        <v>3483</v>
      </c>
      <c r="C46" t="s">
        <v>121</v>
      </c>
      <c r="D46" s="87">
        <v>45586</v>
      </c>
      <c r="E46">
        <v>5</v>
      </c>
      <c r="I46" s="11"/>
      <c r="J46" s="11"/>
      <c r="K46" s="11"/>
    </row>
    <row r="47" spans="1:11" x14ac:dyDescent="0.25">
      <c r="A47" t="s">
        <v>74</v>
      </c>
      <c r="B47" t="s">
        <v>2128</v>
      </c>
      <c r="C47" t="s">
        <v>120</v>
      </c>
      <c r="D47" s="87">
        <v>45586</v>
      </c>
      <c r="E47">
        <v>14</v>
      </c>
    </row>
    <row r="48" spans="1:11" x14ac:dyDescent="0.25">
      <c r="A48" t="s">
        <v>80</v>
      </c>
      <c r="B48" t="s">
        <v>2121</v>
      </c>
      <c r="C48" t="s">
        <v>121</v>
      </c>
      <c r="D48" s="87">
        <v>45580</v>
      </c>
      <c r="E48">
        <v>11</v>
      </c>
    </row>
    <row r="49" spans="1:11" x14ac:dyDescent="0.25">
      <c r="A49" t="s">
        <v>56</v>
      </c>
      <c r="B49" t="s">
        <v>2122</v>
      </c>
      <c r="C49" t="s">
        <v>121</v>
      </c>
      <c r="D49" s="87">
        <v>45575</v>
      </c>
      <c r="E49">
        <v>16</v>
      </c>
      <c r="I49" s="11"/>
      <c r="J49" s="11"/>
      <c r="K49" s="11"/>
    </row>
    <row r="50" spans="1:11" x14ac:dyDescent="0.25">
      <c r="A50" t="s">
        <v>46</v>
      </c>
      <c r="B50" t="s">
        <v>2123</v>
      </c>
      <c r="C50" t="s">
        <v>120</v>
      </c>
      <c r="D50" s="87">
        <v>45573</v>
      </c>
      <c r="E50">
        <v>19</v>
      </c>
    </row>
    <row r="51" spans="1:11" x14ac:dyDescent="0.25">
      <c r="A51" t="s">
        <v>57</v>
      </c>
      <c r="B51" t="s">
        <v>3515</v>
      </c>
      <c r="C51" t="s">
        <v>121</v>
      </c>
      <c r="D51" s="87">
        <v>45572</v>
      </c>
      <c r="E51">
        <v>9</v>
      </c>
    </row>
    <row r="52" spans="1:11" x14ac:dyDescent="0.25">
      <c r="A52" t="s">
        <v>35</v>
      </c>
      <c r="B52" t="s">
        <v>2129</v>
      </c>
      <c r="C52" t="s">
        <v>120</v>
      </c>
      <c r="D52" s="87">
        <v>45572</v>
      </c>
      <c r="E52">
        <v>7</v>
      </c>
    </row>
    <row r="53" spans="1:11" x14ac:dyDescent="0.25">
      <c r="A53" t="s">
        <v>60</v>
      </c>
      <c r="B53" t="s">
        <v>2125</v>
      </c>
      <c r="C53" t="s">
        <v>120</v>
      </c>
      <c r="D53" s="87">
        <v>45568</v>
      </c>
      <c r="E53">
        <v>8</v>
      </c>
      <c r="I53" s="11"/>
      <c r="J53" s="11"/>
      <c r="K53" s="11"/>
    </row>
    <row r="54" spans="1:11" x14ac:dyDescent="0.25">
      <c r="A54" t="s">
        <v>56</v>
      </c>
      <c r="B54" t="s">
        <v>2124</v>
      </c>
      <c r="C54" t="s">
        <v>120</v>
      </c>
      <c r="D54" s="87">
        <v>45568</v>
      </c>
      <c r="E54">
        <v>17</v>
      </c>
    </row>
    <row r="55" spans="1:11" x14ac:dyDescent="0.25">
      <c r="A55" t="s">
        <v>57</v>
      </c>
      <c r="B55" t="s">
        <v>2126</v>
      </c>
      <c r="C55" t="s">
        <v>121</v>
      </c>
      <c r="D55" s="87">
        <v>45567</v>
      </c>
      <c r="E55">
        <v>7</v>
      </c>
      <c r="I55" s="11"/>
      <c r="J55" s="11"/>
      <c r="K55" s="11"/>
    </row>
    <row r="56" spans="1:11" x14ac:dyDescent="0.25">
      <c r="A56" t="s">
        <v>44</v>
      </c>
      <c r="B56" t="s">
        <v>2127</v>
      </c>
      <c r="C56" t="s">
        <v>120</v>
      </c>
      <c r="D56" s="87">
        <v>45566</v>
      </c>
      <c r="E56">
        <v>10</v>
      </c>
    </row>
    <row r="57" spans="1:11" x14ac:dyDescent="0.25">
      <c r="A57" t="s">
        <v>57</v>
      </c>
      <c r="B57" t="s">
        <v>3432</v>
      </c>
      <c r="C57" t="s">
        <v>121</v>
      </c>
      <c r="D57" s="87">
        <v>45561</v>
      </c>
      <c r="E57">
        <v>8</v>
      </c>
      <c r="I57" s="11"/>
      <c r="J57" s="11"/>
      <c r="K57" s="11"/>
    </row>
    <row r="58" spans="1:11" x14ac:dyDescent="0.25">
      <c r="A58" t="s">
        <v>84</v>
      </c>
      <c r="B58" t="s">
        <v>3433</v>
      </c>
      <c r="C58" t="s">
        <v>121</v>
      </c>
      <c r="D58" s="87">
        <v>45540</v>
      </c>
      <c r="E58">
        <v>14</v>
      </c>
      <c r="I58" s="11"/>
      <c r="J58" s="11"/>
      <c r="K58" s="11"/>
    </row>
    <row r="59" spans="1:11" x14ac:dyDescent="0.25">
      <c r="A59" t="s">
        <v>60</v>
      </c>
      <c r="B59" t="s">
        <v>3434</v>
      </c>
      <c r="C59" t="s">
        <v>121</v>
      </c>
      <c r="D59" s="87">
        <v>45533</v>
      </c>
      <c r="E59">
        <v>16</v>
      </c>
      <c r="I59" s="11"/>
      <c r="J59" s="11"/>
      <c r="K59" s="11"/>
    </row>
    <row r="60" spans="1:11" x14ac:dyDescent="0.25">
      <c r="A60" t="s">
        <v>57</v>
      </c>
      <c r="B60" t="s">
        <v>3435</v>
      </c>
      <c r="C60" t="s">
        <v>120</v>
      </c>
      <c r="D60" s="87">
        <v>45531</v>
      </c>
      <c r="E60">
        <v>8</v>
      </c>
      <c r="I60" s="11"/>
      <c r="J60" s="11"/>
      <c r="K60" s="11"/>
    </row>
    <row r="61" spans="1:11" x14ac:dyDescent="0.25">
      <c r="A61" t="s">
        <v>44</v>
      </c>
      <c r="B61" t="s">
        <v>3436</v>
      </c>
      <c r="C61" t="s">
        <v>2066</v>
      </c>
      <c r="D61" s="87">
        <v>45525</v>
      </c>
      <c r="E61">
        <v>6</v>
      </c>
      <c r="I61" s="11"/>
      <c r="J61" s="11"/>
      <c r="K61" s="11"/>
    </row>
    <row r="62" spans="1:11" x14ac:dyDescent="0.25">
      <c r="A62" t="s">
        <v>69</v>
      </c>
      <c r="B62" t="s">
        <v>3437</v>
      </c>
      <c r="C62" t="s">
        <v>2066</v>
      </c>
      <c r="D62" s="87">
        <v>45524</v>
      </c>
      <c r="E62">
        <v>10</v>
      </c>
    </row>
    <row r="63" spans="1:11" x14ac:dyDescent="0.25">
      <c r="A63" t="s">
        <v>56</v>
      </c>
      <c r="B63" t="s">
        <v>3438</v>
      </c>
      <c r="C63" t="s">
        <v>2066</v>
      </c>
      <c r="D63" s="87">
        <v>45517</v>
      </c>
      <c r="E63">
        <v>6</v>
      </c>
    </row>
    <row r="64" spans="1:11" x14ac:dyDescent="0.25">
      <c r="A64" t="s">
        <v>74</v>
      </c>
      <c r="B64" t="s">
        <v>3439</v>
      </c>
      <c r="C64" t="s">
        <v>120</v>
      </c>
      <c r="D64" s="87">
        <v>45510</v>
      </c>
      <c r="E64">
        <v>9</v>
      </c>
    </row>
    <row r="65" spans="1:11" x14ac:dyDescent="0.25">
      <c r="A65" t="s">
        <v>84</v>
      </c>
      <c r="B65" t="s">
        <v>3440</v>
      </c>
      <c r="C65" t="s">
        <v>121</v>
      </c>
      <c r="D65" s="87">
        <v>45474</v>
      </c>
      <c r="E65">
        <v>12</v>
      </c>
    </row>
    <row r="66" spans="1:11" x14ac:dyDescent="0.25">
      <c r="A66" t="s">
        <v>56</v>
      </c>
      <c r="B66" t="s">
        <v>3441</v>
      </c>
      <c r="C66" t="s">
        <v>121</v>
      </c>
      <c r="D66" s="87">
        <v>45457</v>
      </c>
      <c r="E66">
        <v>15</v>
      </c>
      <c r="I66" s="11"/>
      <c r="J66" s="11"/>
      <c r="K66" s="11"/>
    </row>
    <row r="67" spans="1:11" x14ac:dyDescent="0.25">
      <c r="A67" t="s">
        <v>44</v>
      </c>
      <c r="B67" t="s">
        <v>3442</v>
      </c>
      <c r="C67" t="s">
        <v>119</v>
      </c>
      <c r="D67" s="87">
        <v>45435</v>
      </c>
      <c r="E67">
        <v>6</v>
      </c>
      <c r="I67" s="11"/>
      <c r="J67" s="11"/>
      <c r="K67" s="11"/>
    </row>
    <row r="68" spans="1:11" x14ac:dyDescent="0.25">
      <c r="A68" t="s">
        <v>57</v>
      </c>
      <c r="B68" t="s">
        <v>3443</v>
      </c>
      <c r="C68" t="s">
        <v>120</v>
      </c>
      <c r="D68" s="87">
        <v>45433</v>
      </c>
      <c r="E68">
        <v>10</v>
      </c>
    </row>
    <row r="69" spans="1:11" x14ac:dyDescent="0.25">
      <c r="A69" t="s">
        <v>41</v>
      </c>
      <c r="B69" t="s">
        <v>3445</v>
      </c>
      <c r="C69" t="s">
        <v>120</v>
      </c>
      <c r="D69" s="87">
        <v>45426</v>
      </c>
      <c r="E69">
        <v>13</v>
      </c>
    </row>
    <row r="70" spans="1:11" x14ac:dyDescent="0.25">
      <c r="A70" t="s">
        <v>56</v>
      </c>
      <c r="B70" t="s">
        <v>3444</v>
      </c>
      <c r="C70" t="s">
        <v>120</v>
      </c>
      <c r="D70" s="87">
        <v>45426</v>
      </c>
      <c r="E70">
        <v>5</v>
      </c>
    </row>
    <row r="71" spans="1:11" x14ac:dyDescent="0.25">
      <c r="A71" t="s">
        <v>49</v>
      </c>
      <c r="B71" t="s">
        <v>3540</v>
      </c>
      <c r="C71" t="s">
        <v>120</v>
      </c>
      <c r="D71" s="87">
        <v>45425</v>
      </c>
      <c r="E71">
        <v>19</v>
      </c>
    </row>
    <row r="72" spans="1:11" x14ac:dyDescent="0.25">
      <c r="A72" t="s">
        <v>44</v>
      </c>
      <c r="B72" t="s">
        <v>3446</v>
      </c>
      <c r="C72" t="s">
        <v>120</v>
      </c>
      <c r="D72" s="87">
        <v>45378</v>
      </c>
      <c r="E72">
        <v>10</v>
      </c>
    </row>
    <row r="73" spans="1:11" x14ac:dyDescent="0.25">
      <c r="A73" t="s">
        <v>57</v>
      </c>
      <c r="B73" t="s">
        <v>3447</v>
      </c>
      <c r="C73" t="s">
        <v>121</v>
      </c>
      <c r="D73" s="87">
        <v>45360</v>
      </c>
      <c r="E73">
        <v>9</v>
      </c>
    </row>
    <row r="74" spans="1:11" x14ac:dyDescent="0.25">
      <c r="A74" t="s">
        <v>19</v>
      </c>
      <c r="B74" t="s">
        <v>3475</v>
      </c>
      <c r="C74" t="s">
        <v>120</v>
      </c>
      <c r="D74" s="87">
        <v>45334</v>
      </c>
      <c r="E74">
        <v>12</v>
      </c>
    </row>
    <row r="75" spans="1:11" x14ac:dyDescent="0.25">
      <c r="A75" t="s">
        <v>56</v>
      </c>
      <c r="B75" t="s">
        <v>3476</v>
      </c>
      <c r="C75" t="s">
        <v>120</v>
      </c>
      <c r="D75" s="87">
        <v>45316</v>
      </c>
      <c r="E75">
        <v>16</v>
      </c>
    </row>
    <row r="76" spans="1:11" x14ac:dyDescent="0.25">
      <c r="A76" t="s">
        <v>56</v>
      </c>
      <c r="B76" t="s">
        <v>3477</v>
      </c>
      <c r="C76" t="s">
        <v>120</v>
      </c>
      <c r="D76" s="87">
        <v>45301</v>
      </c>
      <c r="E76">
        <v>6</v>
      </c>
    </row>
    <row r="77" spans="1:11" x14ac:dyDescent="0.25">
      <c r="A77" t="s">
        <v>56</v>
      </c>
      <c r="B77" t="s">
        <v>3478</v>
      </c>
      <c r="C77" t="s">
        <v>120</v>
      </c>
      <c r="D77" s="87">
        <v>45299</v>
      </c>
      <c r="E77">
        <v>18</v>
      </c>
    </row>
  </sheetData>
  <sortState xmlns:xlrd2="http://schemas.microsoft.com/office/spreadsheetml/2017/richdata2" ref="A2:K430">
    <sortCondition ref="B2:B430"/>
  </sortState>
  <pageMargins left="0.2" right="0.2" top="0.5" bottom="0.25" header="0.3" footer="0.3"/>
  <pageSetup orientation="landscape" r:id="rId1"/>
  <headerFooter>
    <oddHeader>&amp;C&amp;A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DB089-8534-43B1-A627-36BDF7CBAE5C}">
  <dimension ref="A1:Q66"/>
  <sheetViews>
    <sheetView topLeftCell="A60" workbookViewId="0">
      <selection activeCell="A66" sqref="A66:XFD66"/>
    </sheetView>
  </sheetViews>
  <sheetFormatPr defaultColWidth="11" defaultRowHeight="46.9" customHeight="1" x14ac:dyDescent="0.25"/>
  <cols>
    <col min="1" max="1" width="2.7109375" style="7" customWidth="1"/>
    <col min="2" max="16384" width="11" style="7"/>
  </cols>
  <sheetData>
    <row r="1" spans="1:17" ht="23.45" customHeight="1" x14ac:dyDescent="0.3">
      <c r="B1" s="94" t="s">
        <v>2063</v>
      </c>
      <c r="C1" s="95"/>
      <c r="D1" s="95"/>
      <c r="E1" s="95"/>
      <c r="H1" s="94" t="s">
        <v>23</v>
      </c>
      <c r="I1" s="95"/>
      <c r="J1" s="95"/>
      <c r="K1" s="95"/>
      <c r="N1" s="99" t="s">
        <v>1783</v>
      </c>
      <c r="O1" s="99"/>
      <c r="P1" s="99"/>
      <c r="Q1" s="7" t="s">
        <v>62</v>
      </c>
    </row>
    <row r="2" spans="1:17" ht="55.5" customHeight="1" x14ac:dyDescent="0.25">
      <c r="B2" s="2" t="str">
        <f>Summary!Y1</f>
        <v>2025 Members as of 4/18/2025</v>
      </c>
      <c r="C2" s="1" t="s">
        <v>0</v>
      </c>
      <c r="D2" s="1" t="s">
        <v>2026</v>
      </c>
      <c r="E2" s="10" t="s">
        <v>27</v>
      </c>
      <c r="F2" s="81" t="s">
        <v>2061</v>
      </c>
      <c r="H2" s="2" t="str">
        <f>B2</f>
        <v>2025 Members as of 4/18/2025</v>
      </c>
      <c r="I2" s="1" t="s">
        <v>0</v>
      </c>
      <c r="J2" s="1" t="str">
        <f>D2</f>
        <v>2025 Goal</v>
      </c>
      <c r="K2" s="10" t="s">
        <v>27</v>
      </c>
      <c r="L2" s="81" t="s">
        <v>2061</v>
      </c>
      <c r="N2" s="16" t="s">
        <v>1781</v>
      </c>
      <c r="O2" s="16" t="s">
        <v>1780</v>
      </c>
      <c r="P2" s="16" t="s">
        <v>27</v>
      </c>
      <c r="Q2" s="81" t="s">
        <v>2061</v>
      </c>
    </row>
    <row r="3" spans="1:17" ht="19.149999999999999" customHeight="1" x14ac:dyDescent="0.25">
      <c r="B3" s="4">
        <f>SUMIFS('2025 Girls'!D:D,'2025 Girls'!$A:$A,$Q$1)</f>
        <v>97</v>
      </c>
      <c r="C3" s="4">
        <f>VLOOKUP($Q$1,'2025 Girls'!A:G,6,0)</f>
        <v>95</v>
      </c>
      <c r="D3" s="4">
        <v>252</v>
      </c>
      <c r="E3" s="4">
        <f>D3-B3</f>
        <v>155</v>
      </c>
      <c r="F3" s="80">
        <f>B3/D3</f>
        <v>0.38492063492063494</v>
      </c>
      <c r="H3" s="4">
        <f>SUMIFS('2025 Girls'!E:E,'2025 Girls'!$A:$A,$Q$1)</f>
        <v>299</v>
      </c>
      <c r="I3" s="4">
        <f>VLOOKUP($Q$1,'2025 Girls'!A:G,7,0)</f>
        <v>331</v>
      </c>
      <c r="J3" s="4">
        <v>321</v>
      </c>
      <c r="K3" s="4">
        <f>J3-H3</f>
        <v>22</v>
      </c>
      <c r="L3" s="80">
        <f>H3/J3</f>
        <v>0.93146417445482865</v>
      </c>
      <c r="N3" s="21">
        <f>B3+H3</f>
        <v>396</v>
      </c>
      <c r="O3" s="21">
        <f>D3+J3</f>
        <v>573</v>
      </c>
      <c r="P3" s="21">
        <f>O3-N3</f>
        <v>177</v>
      </c>
      <c r="Q3" s="80">
        <f>N3/O3</f>
        <v>0.69109947643979053</v>
      </c>
    </row>
    <row r="4" spans="1:17" ht="9.6" customHeight="1" x14ac:dyDescent="0.25"/>
    <row r="5" spans="1:17" ht="46.9" customHeight="1" x14ac:dyDescent="0.3">
      <c r="B5" s="94" t="s">
        <v>2062</v>
      </c>
      <c r="C5" s="95"/>
      <c r="D5" s="95"/>
      <c r="E5" s="95"/>
      <c r="H5" s="94" t="s">
        <v>22</v>
      </c>
      <c r="I5" s="95"/>
      <c r="J5" s="95"/>
      <c r="K5" s="95"/>
      <c r="M5" s="83"/>
      <c r="N5" s="83" t="s">
        <v>1784</v>
      </c>
      <c r="P5" s="83"/>
    </row>
    <row r="6" spans="1:17" ht="64.900000000000006" customHeight="1" x14ac:dyDescent="0.25">
      <c r="B6" s="14" t="str">
        <f>B2</f>
        <v>2025 Members as of 4/18/2025</v>
      </c>
      <c r="C6" s="6" t="s">
        <v>0</v>
      </c>
      <c r="D6" s="6" t="str">
        <f>D2</f>
        <v>2025 Goal</v>
      </c>
      <c r="E6" s="10" t="s">
        <v>27</v>
      </c>
      <c r="F6" s="81" t="s">
        <v>2061</v>
      </c>
      <c r="H6" s="15" t="str">
        <f>B6</f>
        <v>2025 Members as of 4/18/2025</v>
      </c>
      <c r="I6" s="6" t="s">
        <v>20</v>
      </c>
      <c r="J6" s="6" t="str">
        <f>D2</f>
        <v>2025 Goal</v>
      </c>
      <c r="K6" s="10" t="s">
        <v>27</v>
      </c>
      <c r="L6" s="81" t="s">
        <v>2061</v>
      </c>
      <c r="N6" s="16" t="s">
        <v>1781</v>
      </c>
      <c r="O6" s="16" t="s">
        <v>1782</v>
      </c>
      <c r="P6" s="16" t="s">
        <v>27</v>
      </c>
      <c r="Q6" s="81" t="s">
        <v>2061</v>
      </c>
    </row>
    <row r="7" spans="1:17" ht="24.6" customHeight="1" x14ac:dyDescent="0.25">
      <c r="B7" s="4">
        <f>SUMIFS('2025 Adults'!D:D,'2025 Adults'!$A:$A,$Q$1)</f>
        <v>61</v>
      </c>
      <c r="C7" s="21">
        <f>VLOOKUP($Q$1,'2025 Adults'!A:G,6,0)</f>
        <v>63</v>
      </c>
      <c r="D7" s="21">
        <v>198</v>
      </c>
      <c r="E7" s="21">
        <f>D7-B7</f>
        <v>137</v>
      </c>
      <c r="F7" s="80">
        <f>B7/D7</f>
        <v>0.30808080808080807</v>
      </c>
      <c r="H7" s="4">
        <f>SUMIFS('2025 Adults'!E:E,'2025 Adults'!$A:$A,$Q$1)</f>
        <v>235</v>
      </c>
      <c r="I7" s="21">
        <f>VLOOKUP($Q$1,'2025 Adults'!A:G,7,0)</f>
        <v>263</v>
      </c>
      <c r="J7" s="21">
        <v>331</v>
      </c>
      <c r="K7" s="21">
        <f>J7-H7</f>
        <v>96</v>
      </c>
      <c r="L7" s="80">
        <f>H7/J7</f>
        <v>0.70996978851963743</v>
      </c>
      <c r="N7" s="21">
        <f>B7+H7</f>
        <v>296</v>
      </c>
      <c r="O7" s="21">
        <f>D7+J7</f>
        <v>529</v>
      </c>
      <c r="P7" s="21">
        <f>O7-N7</f>
        <v>233</v>
      </c>
      <c r="Q7" s="80">
        <f>N7/O7</f>
        <v>0.55954631379962194</v>
      </c>
    </row>
    <row r="8" spans="1:17" ht="13.15" customHeight="1" x14ac:dyDescent="0.25"/>
    <row r="9" spans="1:17" ht="46.9" customHeight="1" x14ac:dyDescent="0.3">
      <c r="B9" s="98" t="s">
        <v>28</v>
      </c>
      <c r="C9" s="93"/>
      <c r="D9" s="93"/>
      <c r="E9" s="93"/>
      <c r="F9" s="93"/>
    </row>
    <row r="10" spans="1:17" ht="46.9" customHeight="1" x14ac:dyDescent="0.25">
      <c r="B10" s="9" t="s">
        <v>21</v>
      </c>
      <c r="C10" s="3" t="s">
        <v>29</v>
      </c>
      <c r="D10" s="78" t="s">
        <v>27</v>
      </c>
      <c r="E10" s="81" t="s">
        <v>2061</v>
      </c>
    </row>
    <row r="11" spans="1:17" ht="18" customHeight="1" x14ac:dyDescent="0.25">
      <c r="B11" s="4">
        <f>COUNTIF('2025 New Troops'!A:A,$Q$1)</f>
        <v>1</v>
      </c>
      <c r="C11" s="5">
        <v>14</v>
      </c>
      <c r="D11" s="24">
        <f>C11-B11</f>
        <v>13</v>
      </c>
      <c r="E11" s="80">
        <f>B11/C11</f>
        <v>7.1428571428571425E-2</v>
      </c>
    </row>
    <row r="12" spans="1:17" ht="46.9" customHeight="1" x14ac:dyDescent="0.35">
      <c r="B12" s="23"/>
      <c r="C12" s="96" t="s">
        <v>25</v>
      </c>
      <c r="D12" s="97"/>
      <c r="E12" s="97"/>
      <c r="F12" s="97"/>
      <c r="G12" s="97"/>
      <c r="H12" s="97"/>
      <c r="I12" s="97"/>
    </row>
    <row r="13" spans="1:17" ht="31.5" customHeight="1" x14ac:dyDescent="0.25">
      <c r="A13" s="4" t="s">
        <v>152</v>
      </c>
      <c r="B13" s="40" t="s">
        <v>2</v>
      </c>
      <c r="C13" s="40" t="s">
        <v>3</v>
      </c>
      <c r="D13" s="41" t="s">
        <v>5</v>
      </c>
      <c r="E13" s="42" t="s">
        <v>2692</v>
      </c>
      <c r="F13" s="42" t="s">
        <v>2691</v>
      </c>
      <c r="G13" s="43" t="s">
        <v>2689</v>
      </c>
      <c r="H13" s="43" t="s">
        <v>2693</v>
      </c>
      <c r="I13" s="43" t="s">
        <v>2690</v>
      </c>
      <c r="J13" s="72" t="str">
        <f>Summary!Y1</f>
        <v>2025 Members as of 4/18/2025</v>
      </c>
      <c r="K13" s="44" t="s">
        <v>9</v>
      </c>
      <c r="L13" s="45" t="s">
        <v>10</v>
      </c>
    </row>
    <row r="14" spans="1:17" ht="31.5" customHeight="1" x14ac:dyDescent="0.25">
      <c r="A14" s="38" t="s">
        <v>191</v>
      </c>
      <c r="B14" s="46" t="s">
        <v>192</v>
      </c>
      <c r="C14" s="55" t="s">
        <v>13</v>
      </c>
      <c r="D14" s="48" t="s">
        <v>1831</v>
      </c>
      <c r="E14" s="48">
        <v>76180</v>
      </c>
      <c r="F14" s="48" t="s">
        <v>2702</v>
      </c>
      <c r="G14" s="48" t="s">
        <v>2695</v>
      </c>
      <c r="H14" s="55" t="s">
        <v>2696</v>
      </c>
      <c r="I14" s="4">
        <v>279</v>
      </c>
      <c r="J14" s="22">
        <f>IFERROR(VLOOKUP(A14,'GS by School'!A:D,3,0),0)</f>
        <v>1</v>
      </c>
      <c r="K14" s="4">
        <f t="shared" ref="K14:K45" si="0">I14-J14</f>
        <v>278</v>
      </c>
      <c r="L14" s="8">
        <f>IFERROR(I14/#REF!,0)</f>
        <v>0</v>
      </c>
    </row>
    <row r="15" spans="1:17" ht="31.5" customHeight="1" x14ac:dyDescent="0.25">
      <c r="A15" s="38" t="s">
        <v>413</v>
      </c>
      <c r="B15" s="46" t="s">
        <v>2305</v>
      </c>
      <c r="C15" s="55" t="s">
        <v>13</v>
      </c>
      <c r="D15" s="48" t="s">
        <v>2705</v>
      </c>
      <c r="E15" s="48">
        <v>76180</v>
      </c>
      <c r="F15" s="48" t="s">
        <v>2702</v>
      </c>
      <c r="G15" s="48" t="s">
        <v>2695</v>
      </c>
      <c r="H15" s="55" t="s">
        <v>2696</v>
      </c>
      <c r="I15" s="4">
        <v>172</v>
      </c>
      <c r="J15" s="22">
        <f>IFERROR(VLOOKUP(A15,'GS by School'!A:D,3,0),0)</f>
        <v>3</v>
      </c>
      <c r="K15" s="4">
        <f t="shared" si="0"/>
        <v>169</v>
      </c>
      <c r="L15" s="8">
        <f>IFERROR(I15/#REF!,0)</f>
        <v>0</v>
      </c>
    </row>
    <row r="16" spans="1:17" ht="31.5" customHeight="1" x14ac:dyDescent="0.25">
      <c r="A16" s="38" t="s">
        <v>2706</v>
      </c>
      <c r="B16" s="46" t="s">
        <v>2707</v>
      </c>
      <c r="C16" s="55" t="s">
        <v>13</v>
      </c>
      <c r="D16" s="48" t="s">
        <v>1829</v>
      </c>
      <c r="E16" s="48">
        <v>76040</v>
      </c>
      <c r="F16" s="48" t="s">
        <v>2708</v>
      </c>
      <c r="G16" s="48" t="s">
        <v>2709</v>
      </c>
      <c r="H16" s="55" t="s">
        <v>2710</v>
      </c>
      <c r="I16" s="4">
        <v>0</v>
      </c>
      <c r="J16" s="22">
        <f>IFERROR(VLOOKUP(A16,'GS by School'!A:D,3,0),0)</f>
        <v>0</v>
      </c>
      <c r="K16" s="4">
        <f t="shared" si="0"/>
        <v>0</v>
      </c>
      <c r="L16" s="8">
        <f>IFERROR(I16/#REF!,0)</f>
        <v>0</v>
      </c>
    </row>
    <row r="17" spans="1:13" ht="31.5" customHeight="1" x14ac:dyDescent="0.25">
      <c r="A17" s="38" t="s">
        <v>1744</v>
      </c>
      <c r="B17" s="46" t="s">
        <v>2185</v>
      </c>
      <c r="C17" s="55" t="s">
        <v>13</v>
      </c>
      <c r="D17" s="48" t="s">
        <v>1829</v>
      </c>
      <c r="E17" s="48">
        <v>76039</v>
      </c>
      <c r="F17" s="48" t="s">
        <v>2708</v>
      </c>
      <c r="G17" s="48" t="s">
        <v>2695</v>
      </c>
      <c r="H17" s="55" t="s">
        <v>2711</v>
      </c>
      <c r="I17" s="4">
        <v>387</v>
      </c>
      <c r="J17" s="22">
        <f>IFERROR(VLOOKUP(A17,'GS by School'!A:D,3,0),0)</f>
        <v>11</v>
      </c>
      <c r="K17" s="4">
        <f t="shared" si="0"/>
        <v>376</v>
      </c>
      <c r="L17" s="8">
        <f>IFERROR(I17/#REF!,0)</f>
        <v>0</v>
      </c>
    </row>
    <row r="18" spans="1:13" ht="31.5" customHeight="1" x14ac:dyDescent="0.25">
      <c r="A18" s="38" t="s">
        <v>1026</v>
      </c>
      <c r="B18" s="46" t="s">
        <v>1027</v>
      </c>
      <c r="C18" s="55" t="s">
        <v>13</v>
      </c>
      <c r="D18" s="48" t="s">
        <v>1829</v>
      </c>
      <c r="E18" s="48">
        <v>76039</v>
      </c>
      <c r="F18" s="48" t="s">
        <v>2704</v>
      </c>
      <c r="G18" s="48" t="s">
        <v>2695</v>
      </c>
      <c r="H18" s="55" t="s">
        <v>2696</v>
      </c>
      <c r="I18" s="4">
        <v>281</v>
      </c>
      <c r="J18" s="22">
        <f>IFERROR(VLOOKUP(A18,'GS by School'!A:D,3,0),0)</f>
        <v>14</v>
      </c>
      <c r="K18" s="4">
        <f t="shared" si="0"/>
        <v>267</v>
      </c>
      <c r="L18" s="8">
        <f>IFERROR(I18/#REF!,0)</f>
        <v>0</v>
      </c>
    </row>
    <row r="19" spans="1:13" ht="31.5" customHeight="1" x14ac:dyDescent="0.25">
      <c r="A19" s="38" t="s">
        <v>1070</v>
      </c>
      <c r="B19" s="46" t="s">
        <v>1071</v>
      </c>
      <c r="C19" s="55" t="s">
        <v>13</v>
      </c>
      <c r="D19" s="48" t="s">
        <v>1832</v>
      </c>
      <c r="E19" s="48">
        <v>76021</v>
      </c>
      <c r="F19" s="48" t="s">
        <v>2708</v>
      </c>
      <c r="G19" s="48" t="s">
        <v>2695</v>
      </c>
      <c r="H19" s="55" t="s">
        <v>2711</v>
      </c>
      <c r="I19" s="4">
        <v>307</v>
      </c>
      <c r="J19" s="22">
        <f>IFERROR(VLOOKUP(A19,'GS by School'!A:D,3,0),0)</f>
        <v>37</v>
      </c>
      <c r="K19" s="4">
        <f t="shared" si="0"/>
        <v>270</v>
      </c>
      <c r="L19" s="8">
        <f>IFERROR(I19/#REF!,0)</f>
        <v>0</v>
      </c>
    </row>
    <row r="20" spans="1:13" ht="31.5" customHeight="1" x14ac:dyDescent="0.25">
      <c r="A20" s="38" t="s">
        <v>1090</v>
      </c>
      <c r="B20" s="46" t="s">
        <v>1091</v>
      </c>
      <c r="C20" s="55" t="s">
        <v>13</v>
      </c>
      <c r="D20" s="48" t="s">
        <v>1832</v>
      </c>
      <c r="E20" s="48">
        <v>76022</v>
      </c>
      <c r="F20" s="48" t="s">
        <v>2708</v>
      </c>
      <c r="G20" s="48" t="s">
        <v>2695</v>
      </c>
      <c r="H20" s="55" t="s">
        <v>2711</v>
      </c>
      <c r="I20" s="4">
        <v>306</v>
      </c>
      <c r="J20" s="22">
        <f>IFERROR(VLOOKUP(A20,'GS by School'!A:D,3,0),0)</f>
        <v>7</v>
      </c>
      <c r="K20" s="4">
        <f t="shared" si="0"/>
        <v>299</v>
      </c>
      <c r="L20" s="8">
        <f>IFERROR(I20/#REF!,0)</f>
        <v>0</v>
      </c>
    </row>
    <row r="21" spans="1:13" ht="31.5" customHeight="1" x14ac:dyDescent="0.25">
      <c r="A21" s="38" t="s">
        <v>1042</v>
      </c>
      <c r="B21" s="46" t="s">
        <v>1043</v>
      </c>
      <c r="C21" s="55" t="s">
        <v>13</v>
      </c>
      <c r="D21" s="48" t="s">
        <v>1833</v>
      </c>
      <c r="E21" s="48">
        <v>76053</v>
      </c>
      <c r="F21" s="48" t="s">
        <v>2708</v>
      </c>
      <c r="G21" s="48" t="s">
        <v>2695</v>
      </c>
      <c r="H21" s="55" t="s">
        <v>2711</v>
      </c>
      <c r="I21" s="4">
        <v>294</v>
      </c>
      <c r="J21" s="22">
        <f>IFERROR(VLOOKUP(A21,'GS by School'!A:D,3,0),0)</f>
        <v>2</v>
      </c>
      <c r="K21" s="4">
        <f t="shared" si="0"/>
        <v>292</v>
      </c>
      <c r="L21" s="8">
        <f>IFERROR(I21/#REF!,0)</f>
        <v>0</v>
      </c>
    </row>
    <row r="22" spans="1:13" ht="31.5" customHeight="1" x14ac:dyDescent="0.25">
      <c r="A22" s="38" t="s">
        <v>509</v>
      </c>
      <c r="B22" s="46" t="s">
        <v>510</v>
      </c>
      <c r="C22" s="55" t="s">
        <v>13</v>
      </c>
      <c r="D22" s="48" t="s">
        <v>1834</v>
      </c>
      <c r="E22" s="48">
        <v>76117</v>
      </c>
      <c r="F22" s="48" t="s">
        <v>2702</v>
      </c>
      <c r="G22" s="48" t="s">
        <v>2695</v>
      </c>
      <c r="H22" s="55" t="s">
        <v>2696</v>
      </c>
      <c r="I22" s="4">
        <v>233</v>
      </c>
      <c r="J22" s="22">
        <f>IFERROR(VLOOKUP(A22,'GS by School'!A:D,3,0),0)</f>
        <v>3</v>
      </c>
      <c r="K22" s="4">
        <f t="shared" si="0"/>
        <v>230</v>
      </c>
      <c r="L22" s="8">
        <f>IFERROR(I22/#REF!,0)</f>
        <v>0</v>
      </c>
    </row>
    <row r="23" spans="1:13" ht="31.5" customHeight="1" x14ac:dyDescent="0.25">
      <c r="A23" s="38" t="s">
        <v>759</v>
      </c>
      <c r="B23" s="46" t="s">
        <v>760</v>
      </c>
      <c r="C23" s="55" t="s">
        <v>13</v>
      </c>
      <c r="D23" s="48" t="s">
        <v>2712</v>
      </c>
      <c r="E23" s="48">
        <v>76111</v>
      </c>
      <c r="F23" s="48" t="s">
        <v>2713</v>
      </c>
      <c r="G23" s="48" t="s">
        <v>2695</v>
      </c>
      <c r="H23" s="55" t="s">
        <v>2696</v>
      </c>
      <c r="I23" s="4">
        <v>165</v>
      </c>
      <c r="J23" s="22">
        <f>IFERROR(VLOOKUP(A23,'GS by School'!A:D,3,0),0)</f>
        <v>0</v>
      </c>
      <c r="K23" s="4">
        <f t="shared" si="0"/>
        <v>165</v>
      </c>
      <c r="L23" s="8">
        <f>IFERROR(I23/#REF!,0)</f>
        <v>0</v>
      </c>
    </row>
    <row r="24" spans="1:13" ht="31.5" customHeight="1" x14ac:dyDescent="0.25">
      <c r="A24" s="38" t="s">
        <v>2714</v>
      </c>
      <c r="B24" s="46" t="s">
        <v>2715</v>
      </c>
      <c r="C24" s="55" t="s">
        <v>13</v>
      </c>
      <c r="D24" s="48" t="s">
        <v>2716</v>
      </c>
      <c r="E24" s="48">
        <v>76117</v>
      </c>
      <c r="F24" s="48" t="s">
        <v>2702</v>
      </c>
      <c r="G24" s="48" t="s">
        <v>2695</v>
      </c>
      <c r="H24" s="55" t="s">
        <v>2696</v>
      </c>
      <c r="I24" s="4">
        <v>303</v>
      </c>
      <c r="J24" s="22">
        <f>IFERROR(VLOOKUP(A24,'GS by School'!A:D,3,0),0)</f>
        <v>0</v>
      </c>
      <c r="K24" s="4">
        <f t="shared" si="0"/>
        <v>303</v>
      </c>
      <c r="L24" s="8">
        <f>IFERROR(I24/#REF!,0)</f>
        <v>0</v>
      </c>
    </row>
    <row r="25" spans="1:13" ht="31.5" customHeight="1" x14ac:dyDescent="0.25">
      <c r="A25" s="38" t="s">
        <v>1413</v>
      </c>
      <c r="B25" s="46" t="s">
        <v>2399</v>
      </c>
      <c r="C25" s="55" t="s">
        <v>13</v>
      </c>
      <c r="D25" s="48" t="s">
        <v>1834</v>
      </c>
      <c r="E25" s="48">
        <v>76117</v>
      </c>
      <c r="F25" s="48" t="s">
        <v>2702</v>
      </c>
      <c r="G25" s="48" t="s">
        <v>2695</v>
      </c>
      <c r="H25" s="55" t="s">
        <v>2696</v>
      </c>
      <c r="I25" s="4">
        <v>192</v>
      </c>
      <c r="J25" s="22">
        <f>IFERROR(VLOOKUP(A25,'GS by School'!A:D,3,0),0)</f>
        <v>2</v>
      </c>
      <c r="K25" s="4">
        <f t="shared" si="0"/>
        <v>190</v>
      </c>
      <c r="L25" s="8">
        <f>IFERROR(I25/#REF!,0)</f>
        <v>0</v>
      </c>
    </row>
    <row r="26" spans="1:13" ht="31.5" customHeight="1" x14ac:dyDescent="0.25">
      <c r="A26" s="38" t="s">
        <v>1287</v>
      </c>
      <c r="B26" s="46" t="s">
        <v>1288</v>
      </c>
      <c r="C26" s="55" t="s">
        <v>13</v>
      </c>
      <c r="D26" s="48" t="s">
        <v>1833</v>
      </c>
      <c r="E26" s="48">
        <v>76053</v>
      </c>
      <c r="F26" s="48" t="s">
        <v>2708</v>
      </c>
      <c r="G26" s="48" t="s">
        <v>2695</v>
      </c>
      <c r="H26" s="55" t="s">
        <v>2711</v>
      </c>
      <c r="I26" s="4">
        <v>206</v>
      </c>
      <c r="J26" s="22">
        <f>IFERROR(VLOOKUP(A26,'GS by School'!A:D,3,0),0)</f>
        <v>10</v>
      </c>
      <c r="K26" s="4">
        <f t="shared" si="0"/>
        <v>196</v>
      </c>
      <c r="L26" s="8">
        <f>IFERROR(I26/#REF!,0)</f>
        <v>0</v>
      </c>
    </row>
    <row r="27" spans="1:13" ht="31.5" customHeight="1" x14ac:dyDescent="0.25">
      <c r="A27" s="38" t="s">
        <v>1171</v>
      </c>
      <c r="B27" s="46" t="s">
        <v>2490</v>
      </c>
      <c r="C27" s="55" t="s">
        <v>13</v>
      </c>
      <c r="D27" s="48" t="s">
        <v>1831</v>
      </c>
      <c r="E27" s="48">
        <v>76180</v>
      </c>
      <c r="F27" s="48" t="s">
        <v>2702</v>
      </c>
      <c r="G27" s="48" t="s">
        <v>2695</v>
      </c>
      <c r="H27" s="55" t="s">
        <v>2696</v>
      </c>
      <c r="I27" s="4">
        <v>218</v>
      </c>
      <c r="J27" s="22">
        <f>IFERROR(VLOOKUP(A27,'GS by School'!A:D,3,0),0)</f>
        <v>0</v>
      </c>
      <c r="K27" s="4">
        <f t="shared" si="0"/>
        <v>218</v>
      </c>
      <c r="L27" s="8">
        <f>IFERROR(I27/#REF!,0)</f>
        <v>0</v>
      </c>
    </row>
    <row r="28" spans="1:13" ht="31.5" customHeight="1" x14ac:dyDescent="0.25">
      <c r="A28" s="38" t="s">
        <v>798</v>
      </c>
      <c r="B28" s="46" t="s">
        <v>2253</v>
      </c>
      <c r="C28" s="55" t="s">
        <v>13</v>
      </c>
      <c r="D28" s="48" t="s">
        <v>1827</v>
      </c>
      <c r="E28" s="48">
        <v>76148</v>
      </c>
      <c r="F28" s="48" t="s">
        <v>2702</v>
      </c>
      <c r="G28" s="48" t="s">
        <v>2695</v>
      </c>
      <c r="H28" s="55" t="s">
        <v>2696</v>
      </c>
      <c r="I28" s="4">
        <v>294</v>
      </c>
      <c r="J28" s="22">
        <f>IFERROR(VLOOKUP(A28,'GS by School'!A:D,3,0),0)</f>
        <v>5</v>
      </c>
      <c r="K28" s="4">
        <f t="shared" si="0"/>
        <v>289</v>
      </c>
      <c r="L28" s="8">
        <f>IFERROR(I28/#REF!,0)</f>
        <v>0</v>
      </c>
    </row>
    <row r="29" spans="1:13" ht="31.5" customHeight="1" x14ac:dyDescent="0.25">
      <c r="A29" s="38" t="s">
        <v>338</v>
      </c>
      <c r="B29" s="46" t="s">
        <v>2090</v>
      </c>
      <c r="C29" s="55" t="s">
        <v>13</v>
      </c>
      <c r="D29" s="48" t="s">
        <v>1831</v>
      </c>
      <c r="E29" s="48">
        <v>76180</v>
      </c>
      <c r="F29" s="48" t="s">
        <v>2702</v>
      </c>
      <c r="G29" s="48" t="s">
        <v>2695</v>
      </c>
      <c r="H29" s="55" t="s">
        <v>2696</v>
      </c>
      <c r="I29" s="4">
        <v>220</v>
      </c>
      <c r="J29" s="22">
        <f>IFERROR(VLOOKUP(A29,'GS by School'!A:D,3,0),0)</f>
        <v>2</v>
      </c>
      <c r="K29" s="4">
        <f t="shared" si="0"/>
        <v>218</v>
      </c>
      <c r="L29" s="8">
        <f>IFERROR(I29/#REF!,0)</f>
        <v>0</v>
      </c>
    </row>
    <row r="30" spans="1:13" ht="31.5" customHeight="1" x14ac:dyDescent="0.25">
      <c r="A30" s="38" t="s">
        <v>804</v>
      </c>
      <c r="B30" s="38" t="s">
        <v>805</v>
      </c>
      <c r="C30" s="55" t="s">
        <v>13</v>
      </c>
      <c r="D30" s="48" t="s">
        <v>1829</v>
      </c>
      <c r="E30" s="48">
        <v>76040</v>
      </c>
      <c r="F30" s="48" t="s">
        <v>2717</v>
      </c>
      <c r="G30" s="48" t="s">
        <v>2698</v>
      </c>
      <c r="H30" s="55" t="s">
        <v>2696</v>
      </c>
      <c r="I30" s="4">
        <v>298</v>
      </c>
      <c r="J30" s="22">
        <f>IFERROR(VLOOKUP(A30,'GS by School'!A:D,3,0),0)</f>
        <v>6</v>
      </c>
      <c r="K30" s="4">
        <f t="shared" si="0"/>
        <v>292</v>
      </c>
      <c r="L30" s="8">
        <f>IFERROR(I30/#REF!,0)</f>
        <v>0</v>
      </c>
    </row>
    <row r="31" spans="1:13" ht="31.5" customHeight="1" x14ac:dyDescent="0.25">
      <c r="A31" s="4" t="s">
        <v>988</v>
      </c>
      <c r="B31" s="4" t="s">
        <v>2297</v>
      </c>
      <c r="C31" s="56" t="s">
        <v>13</v>
      </c>
      <c r="D31" s="56" t="s">
        <v>1833</v>
      </c>
      <c r="E31" s="56">
        <v>76053</v>
      </c>
      <c r="F31" s="56" t="s">
        <v>2708</v>
      </c>
      <c r="G31" s="56" t="s">
        <v>2695</v>
      </c>
      <c r="H31" s="56" t="s">
        <v>2711</v>
      </c>
      <c r="I31" s="4">
        <v>279</v>
      </c>
      <c r="J31" s="22">
        <f>IFERROR(VLOOKUP(A31,'GS by School'!A:D,3,0),0)</f>
        <v>2</v>
      </c>
      <c r="K31" s="4">
        <f t="shared" si="0"/>
        <v>277</v>
      </c>
      <c r="L31" s="8">
        <f>IFERROR(I31/#REF!,0)</f>
        <v>0</v>
      </c>
      <c r="M31" s="7">
        <v>205</v>
      </c>
    </row>
    <row r="32" spans="1:13" ht="31.5" customHeight="1" x14ac:dyDescent="0.25">
      <c r="A32" s="4" t="s">
        <v>910</v>
      </c>
      <c r="B32" s="4" t="s">
        <v>2339</v>
      </c>
      <c r="C32" s="4" t="s">
        <v>13</v>
      </c>
      <c r="D32" s="4" t="s">
        <v>1831</v>
      </c>
      <c r="E32" s="4">
        <v>76180</v>
      </c>
      <c r="F32" s="4" t="s">
        <v>2702</v>
      </c>
      <c r="G32" s="4" t="s">
        <v>2695</v>
      </c>
      <c r="H32" s="4" t="s">
        <v>2696</v>
      </c>
      <c r="I32" s="4">
        <v>233</v>
      </c>
      <c r="J32" s="22">
        <f>IFERROR(VLOOKUP(A32,'GS by School'!A:D,3,0),0)</f>
        <v>2</v>
      </c>
      <c r="K32" s="4">
        <f t="shared" si="0"/>
        <v>231</v>
      </c>
      <c r="L32" s="8">
        <f>IFERROR(I32/#REF!,0)</f>
        <v>0</v>
      </c>
    </row>
    <row r="33" spans="1:12" ht="31.5" customHeight="1" x14ac:dyDescent="0.25">
      <c r="A33" s="4" t="s">
        <v>523</v>
      </c>
      <c r="B33" s="4" t="s">
        <v>524</v>
      </c>
      <c r="C33" s="4" t="s">
        <v>13</v>
      </c>
      <c r="D33" s="4" t="s">
        <v>1833</v>
      </c>
      <c r="E33" s="4">
        <v>76053</v>
      </c>
      <c r="F33" s="4" t="s">
        <v>2708</v>
      </c>
      <c r="G33" s="4" t="s">
        <v>2695</v>
      </c>
      <c r="H33" s="4" t="s">
        <v>2711</v>
      </c>
      <c r="I33" s="4">
        <v>247</v>
      </c>
      <c r="J33" s="22">
        <f>IFERROR(VLOOKUP(A33,'GS by School'!A:D,3,0),0)</f>
        <v>6</v>
      </c>
      <c r="K33" s="4">
        <f t="shared" si="0"/>
        <v>241</v>
      </c>
      <c r="L33" s="8">
        <f>IFERROR(I33/#REF!,0)</f>
        <v>0</v>
      </c>
    </row>
    <row r="34" spans="1:12" ht="31.5" customHeight="1" x14ac:dyDescent="0.25">
      <c r="A34" s="4" t="s">
        <v>2166</v>
      </c>
      <c r="B34" s="4" t="s">
        <v>2167</v>
      </c>
      <c r="C34" s="4" t="s">
        <v>13</v>
      </c>
      <c r="D34" s="4" t="s">
        <v>1834</v>
      </c>
      <c r="E34" s="4">
        <v>76117</v>
      </c>
      <c r="F34" s="4" t="s">
        <v>2718</v>
      </c>
      <c r="G34" s="4" t="s">
        <v>2698</v>
      </c>
      <c r="H34" s="4" t="s">
        <v>2696</v>
      </c>
      <c r="I34" s="4">
        <v>285</v>
      </c>
      <c r="J34" s="22">
        <f>IFERROR(VLOOKUP(A34,'GS by School'!A:D,3,0),0)</f>
        <v>30</v>
      </c>
      <c r="K34" s="4">
        <f t="shared" si="0"/>
        <v>255</v>
      </c>
      <c r="L34" s="8">
        <f>IFERROR(I34/#REF!,0)</f>
        <v>0</v>
      </c>
    </row>
    <row r="35" spans="1:12" ht="31.5" customHeight="1" x14ac:dyDescent="0.25">
      <c r="A35" s="4" t="s">
        <v>1604</v>
      </c>
      <c r="B35" s="4" t="s">
        <v>1605</v>
      </c>
      <c r="C35" s="4" t="s">
        <v>13</v>
      </c>
      <c r="D35" s="4" t="s">
        <v>2719</v>
      </c>
      <c r="E35" s="4">
        <v>76180</v>
      </c>
      <c r="F35" s="4" t="s">
        <v>2699</v>
      </c>
      <c r="G35" s="4" t="s">
        <v>2698</v>
      </c>
      <c r="H35" s="4" t="s">
        <v>2696</v>
      </c>
      <c r="I35" s="4">
        <v>429</v>
      </c>
      <c r="J35" s="22">
        <f>IFERROR(VLOOKUP(A35,'GS by School'!A:D,3,0),0)</f>
        <v>6</v>
      </c>
      <c r="K35" s="4">
        <f t="shared" si="0"/>
        <v>423</v>
      </c>
      <c r="L35" s="8">
        <f>IFERROR(I35/#REF!,0)</f>
        <v>0</v>
      </c>
    </row>
    <row r="36" spans="1:12" ht="31.5" customHeight="1" x14ac:dyDescent="0.25">
      <c r="A36" s="4" t="s">
        <v>341</v>
      </c>
      <c r="B36" s="4" t="s">
        <v>342</v>
      </c>
      <c r="C36" s="4" t="s">
        <v>13</v>
      </c>
      <c r="D36" s="4" t="s">
        <v>2705</v>
      </c>
      <c r="E36" s="4">
        <v>76118</v>
      </c>
      <c r="F36" s="4" t="s">
        <v>2702</v>
      </c>
      <c r="G36" s="4" t="s">
        <v>2695</v>
      </c>
      <c r="H36" s="4" t="s">
        <v>2696</v>
      </c>
      <c r="I36" s="4">
        <v>356</v>
      </c>
      <c r="J36" s="22">
        <f>IFERROR(VLOOKUP(A36,'GS by School'!A:D,3,0),0)</f>
        <v>1</v>
      </c>
      <c r="K36" s="4">
        <f t="shared" si="0"/>
        <v>355</v>
      </c>
      <c r="L36" s="8">
        <f>IFERROR(I36/#REF!,0)</f>
        <v>0</v>
      </c>
    </row>
    <row r="37" spans="1:12" ht="31.5" customHeight="1" x14ac:dyDescent="0.25">
      <c r="A37" s="4" t="s">
        <v>477</v>
      </c>
      <c r="B37" s="4" t="s">
        <v>478</v>
      </c>
      <c r="C37" s="4" t="s">
        <v>13</v>
      </c>
      <c r="D37" s="4" t="s">
        <v>1829</v>
      </c>
      <c r="E37" s="4">
        <v>76039</v>
      </c>
      <c r="F37" s="4" t="s">
        <v>2708</v>
      </c>
      <c r="G37" s="4" t="s">
        <v>2695</v>
      </c>
      <c r="H37" s="4" t="s">
        <v>2711</v>
      </c>
      <c r="I37" s="4">
        <v>299</v>
      </c>
      <c r="J37" s="22">
        <f>IFERROR(VLOOKUP(A37,'GS by School'!A:D,3,0),0)</f>
        <v>3</v>
      </c>
      <c r="K37" s="4">
        <f t="shared" si="0"/>
        <v>296</v>
      </c>
      <c r="L37" s="8">
        <f>IFERROR(I37/#REF!,0)</f>
        <v>0</v>
      </c>
    </row>
    <row r="38" spans="1:12" ht="31.5" customHeight="1" x14ac:dyDescent="0.25">
      <c r="A38" s="4" t="s">
        <v>932</v>
      </c>
      <c r="B38" s="4" t="s">
        <v>933</v>
      </c>
      <c r="C38" s="4" t="s">
        <v>13</v>
      </c>
      <c r="D38" s="4" t="s">
        <v>1832</v>
      </c>
      <c r="E38" s="4">
        <v>76021</v>
      </c>
      <c r="F38" s="4" t="s">
        <v>2708</v>
      </c>
      <c r="G38" s="4" t="s">
        <v>2695</v>
      </c>
      <c r="H38" s="4" t="s">
        <v>2711</v>
      </c>
      <c r="I38" s="4">
        <v>302</v>
      </c>
      <c r="J38" s="22">
        <f>IFERROR(VLOOKUP(A38,'GS by School'!A:D,3,0),0)</f>
        <v>14</v>
      </c>
      <c r="K38" s="4">
        <f t="shared" si="0"/>
        <v>288</v>
      </c>
      <c r="L38" s="8">
        <f>IFERROR(I38/#REF!,0)</f>
        <v>0</v>
      </c>
    </row>
    <row r="39" spans="1:12" ht="31.5" customHeight="1" x14ac:dyDescent="0.25">
      <c r="A39" s="4" t="s">
        <v>1571</v>
      </c>
      <c r="B39" s="4" t="s">
        <v>1572</v>
      </c>
      <c r="C39" s="4" t="s">
        <v>13</v>
      </c>
      <c r="D39" s="4" t="s">
        <v>1829</v>
      </c>
      <c r="E39" s="4">
        <v>76039</v>
      </c>
      <c r="F39" s="4" t="s">
        <v>2708</v>
      </c>
      <c r="G39" s="4" t="s">
        <v>2695</v>
      </c>
      <c r="H39" s="4" t="s">
        <v>2711</v>
      </c>
      <c r="I39" s="4">
        <v>308</v>
      </c>
      <c r="J39" s="22">
        <f>IFERROR(VLOOKUP(A39,'GS by School'!A:D,3,0),0)</f>
        <v>1</v>
      </c>
      <c r="K39" s="4">
        <f t="shared" si="0"/>
        <v>307</v>
      </c>
      <c r="L39" s="8">
        <f>IFERROR(I39/#REF!,0)</f>
        <v>0</v>
      </c>
    </row>
    <row r="40" spans="1:12" ht="31.5" customHeight="1" x14ac:dyDescent="0.25">
      <c r="A40" s="4" t="s">
        <v>2720</v>
      </c>
      <c r="B40" s="4" t="s">
        <v>2721</v>
      </c>
      <c r="C40" s="4" t="s">
        <v>13</v>
      </c>
      <c r="D40" s="4" t="s">
        <v>12</v>
      </c>
      <c r="E40" s="4">
        <v>76117</v>
      </c>
      <c r="F40" s="4" t="s">
        <v>2713</v>
      </c>
      <c r="G40" s="4" t="s">
        <v>2695</v>
      </c>
      <c r="H40" s="4" t="s">
        <v>2696</v>
      </c>
      <c r="I40" s="4">
        <v>165</v>
      </c>
      <c r="J40" s="22">
        <f>IFERROR(VLOOKUP(A40,'GS by School'!A:D,3,0),0)</f>
        <v>0</v>
      </c>
      <c r="K40" s="4">
        <f t="shared" si="0"/>
        <v>165</v>
      </c>
      <c r="L40" s="8">
        <f>IFERROR(I40/#REF!,0)</f>
        <v>0</v>
      </c>
    </row>
    <row r="41" spans="1:12" ht="31.5" customHeight="1" x14ac:dyDescent="0.25">
      <c r="A41" s="4" t="s">
        <v>359</v>
      </c>
      <c r="B41" s="4" t="s">
        <v>360</v>
      </c>
      <c r="C41" s="4" t="s">
        <v>13</v>
      </c>
      <c r="D41" s="4" t="s">
        <v>1829</v>
      </c>
      <c r="E41" s="4">
        <v>76039</v>
      </c>
      <c r="F41" s="4" t="s">
        <v>2708</v>
      </c>
      <c r="G41" s="4" t="s">
        <v>2695</v>
      </c>
      <c r="H41" s="4" t="s">
        <v>2711</v>
      </c>
      <c r="I41" s="4">
        <v>224</v>
      </c>
      <c r="J41" s="22">
        <f>IFERROR(VLOOKUP(A41,'GS by School'!A:D,3,0),0)</f>
        <v>4</v>
      </c>
      <c r="K41" s="4">
        <f t="shared" si="0"/>
        <v>220</v>
      </c>
      <c r="L41" s="8">
        <f>IFERROR(I41/#REF!,0)</f>
        <v>0</v>
      </c>
    </row>
    <row r="42" spans="1:12" ht="31.5" customHeight="1" x14ac:dyDescent="0.25">
      <c r="A42" s="4" t="s">
        <v>1362</v>
      </c>
      <c r="B42" s="4" t="s">
        <v>1361</v>
      </c>
      <c r="C42" s="4" t="s">
        <v>13</v>
      </c>
      <c r="D42" s="4" t="s">
        <v>1831</v>
      </c>
      <c r="E42" s="4">
        <v>76180</v>
      </c>
      <c r="F42" s="4" t="s">
        <v>2702</v>
      </c>
      <c r="G42" s="4" t="s">
        <v>2695</v>
      </c>
      <c r="H42" s="4" t="s">
        <v>2696</v>
      </c>
      <c r="I42" s="4">
        <v>238</v>
      </c>
      <c r="J42" s="22">
        <f>IFERROR(VLOOKUP(A42,'GS by School'!A:D,3,0),0)</f>
        <v>1</v>
      </c>
      <c r="K42" s="4">
        <f t="shared" si="0"/>
        <v>237</v>
      </c>
      <c r="L42" s="8">
        <f>IFERROR(I42/#REF!,0)</f>
        <v>0</v>
      </c>
    </row>
    <row r="43" spans="1:12" ht="31.5" customHeight="1" x14ac:dyDescent="0.25">
      <c r="A43" s="4" t="s">
        <v>2722</v>
      </c>
      <c r="B43" s="4" t="s">
        <v>2723</v>
      </c>
      <c r="C43" s="4" t="s">
        <v>13</v>
      </c>
      <c r="D43" s="4" t="s">
        <v>1834</v>
      </c>
      <c r="E43" s="4">
        <v>76117</v>
      </c>
      <c r="F43" s="4" t="s">
        <v>2702</v>
      </c>
      <c r="G43" s="4" t="s">
        <v>2695</v>
      </c>
      <c r="H43" s="4" t="s">
        <v>2696</v>
      </c>
      <c r="I43" s="4">
        <v>328</v>
      </c>
      <c r="J43" s="22">
        <f>IFERROR(VLOOKUP(A43,'GS by School'!A:D,3,0),0)</f>
        <v>0</v>
      </c>
      <c r="K43" s="4">
        <f t="shared" si="0"/>
        <v>328</v>
      </c>
      <c r="L43" s="8">
        <f>IFERROR(I43/#REF!,0)</f>
        <v>0</v>
      </c>
    </row>
    <row r="44" spans="1:12" ht="31.5" customHeight="1" x14ac:dyDescent="0.25">
      <c r="A44" s="4" t="s">
        <v>2724</v>
      </c>
      <c r="B44" s="4" t="s">
        <v>2725</v>
      </c>
      <c r="C44" s="4" t="s">
        <v>13</v>
      </c>
      <c r="D44" s="4" t="s">
        <v>12</v>
      </c>
      <c r="E44" s="4">
        <v>76111</v>
      </c>
      <c r="F44" s="4" t="s">
        <v>2713</v>
      </c>
      <c r="G44" s="4" t="s">
        <v>2695</v>
      </c>
      <c r="H44" s="4" t="s">
        <v>2696</v>
      </c>
      <c r="I44" s="4">
        <v>232</v>
      </c>
      <c r="J44" s="22">
        <f>IFERROR(VLOOKUP(A44,'GS by School'!A:D,3,0),0)</f>
        <v>0</v>
      </c>
      <c r="K44" s="4">
        <f t="shared" si="0"/>
        <v>232</v>
      </c>
      <c r="L44" s="8">
        <f>IFERROR(I44/#REF!,0)</f>
        <v>0</v>
      </c>
    </row>
    <row r="45" spans="1:12" ht="31.5" customHeight="1" x14ac:dyDescent="0.25">
      <c r="A45" s="4" t="s">
        <v>1509</v>
      </c>
      <c r="B45" s="4" t="s">
        <v>1510</v>
      </c>
      <c r="C45" s="4" t="s">
        <v>13</v>
      </c>
      <c r="D45" s="4" t="s">
        <v>1829</v>
      </c>
      <c r="E45" s="4">
        <v>76040</v>
      </c>
      <c r="F45" s="4" t="s">
        <v>2708</v>
      </c>
      <c r="G45" s="4" t="s">
        <v>2695</v>
      </c>
      <c r="H45" s="4" t="s">
        <v>2711</v>
      </c>
      <c r="I45" s="4">
        <v>339</v>
      </c>
      <c r="J45" s="22">
        <f>IFERROR(VLOOKUP(A45,'GS by School'!A:D,3,0),0)</f>
        <v>3</v>
      </c>
      <c r="K45" s="4">
        <f t="shared" si="0"/>
        <v>336</v>
      </c>
      <c r="L45" s="8">
        <f>IFERROR(I45/#REF!,0)</f>
        <v>0</v>
      </c>
    </row>
    <row r="46" spans="1:12" ht="31.5" customHeight="1" x14ac:dyDescent="0.25">
      <c r="A46" s="4" t="s">
        <v>709</v>
      </c>
      <c r="B46" s="4" t="s">
        <v>710</v>
      </c>
      <c r="C46" s="4" t="s">
        <v>13</v>
      </c>
      <c r="D46" s="4" t="s">
        <v>12</v>
      </c>
      <c r="E46" s="4">
        <v>76118</v>
      </c>
      <c r="F46" s="4" t="s">
        <v>2708</v>
      </c>
      <c r="G46" s="4" t="s">
        <v>2695</v>
      </c>
      <c r="H46" s="4" t="s">
        <v>2711</v>
      </c>
      <c r="I46" s="4">
        <v>317</v>
      </c>
      <c r="J46" s="22">
        <f>IFERROR(VLOOKUP(A46,'GS by School'!A:D,3,0),0)</f>
        <v>3</v>
      </c>
      <c r="K46" s="4">
        <f t="shared" ref="K46:K66" si="1">I46-J46</f>
        <v>314</v>
      </c>
      <c r="L46" s="8">
        <f>IFERROR(I46/#REF!,0)</f>
        <v>0</v>
      </c>
    </row>
    <row r="47" spans="1:12" ht="31.5" customHeight="1" x14ac:dyDescent="0.25">
      <c r="A47" s="4" t="s">
        <v>2726</v>
      </c>
      <c r="B47" s="4" t="s">
        <v>2727</v>
      </c>
      <c r="C47" s="4" t="s">
        <v>13</v>
      </c>
      <c r="D47" s="4" t="s">
        <v>12</v>
      </c>
      <c r="E47" s="4">
        <v>76111</v>
      </c>
      <c r="F47" s="4" t="s">
        <v>2713</v>
      </c>
      <c r="G47" s="4" t="s">
        <v>2698</v>
      </c>
      <c r="H47" s="4" t="s">
        <v>2696</v>
      </c>
      <c r="I47" s="4">
        <v>118</v>
      </c>
      <c r="J47" s="22">
        <f>IFERROR(VLOOKUP(A47,'GS by School'!A:D,3,0),0)</f>
        <v>0</v>
      </c>
      <c r="K47" s="4">
        <f t="shared" si="1"/>
        <v>118</v>
      </c>
      <c r="L47" s="8">
        <f>IFERROR(I47/#REF!,0)</f>
        <v>0</v>
      </c>
    </row>
    <row r="48" spans="1:12" ht="31.5" customHeight="1" x14ac:dyDescent="0.25">
      <c r="A48" s="4" t="s">
        <v>1595</v>
      </c>
      <c r="B48" s="4" t="s">
        <v>1596</v>
      </c>
      <c r="C48" s="4" t="s">
        <v>13</v>
      </c>
      <c r="D48" s="4" t="s">
        <v>1832</v>
      </c>
      <c r="E48" s="4">
        <v>76021</v>
      </c>
      <c r="F48" s="4" t="s">
        <v>2708</v>
      </c>
      <c r="G48" s="4" t="s">
        <v>2695</v>
      </c>
      <c r="H48" s="4" t="s">
        <v>2711</v>
      </c>
      <c r="I48" s="4">
        <v>233</v>
      </c>
      <c r="J48" s="22">
        <f>IFERROR(VLOOKUP(A48,'GS by School'!A:D,3,0),0)</f>
        <v>17</v>
      </c>
      <c r="K48" s="4">
        <f t="shared" si="1"/>
        <v>216</v>
      </c>
      <c r="L48" s="8">
        <f>IFERROR(I48/#REF!,0)</f>
        <v>0</v>
      </c>
    </row>
    <row r="49" spans="1:12" ht="31.5" customHeight="1" x14ac:dyDescent="0.25">
      <c r="A49" s="4" t="s">
        <v>1616</v>
      </c>
      <c r="B49" s="4" t="s">
        <v>1617</v>
      </c>
      <c r="C49" s="4" t="s">
        <v>13</v>
      </c>
      <c r="D49" s="4" t="s">
        <v>1833</v>
      </c>
      <c r="E49" s="4">
        <v>76053</v>
      </c>
      <c r="F49" s="4" t="s">
        <v>2708</v>
      </c>
      <c r="G49" s="4" t="s">
        <v>2695</v>
      </c>
      <c r="H49" s="4" t="s">
        <v>2711</v>
      </c>
      <c r="I49" s="4">
        <v>293</v>
      </c>
      <c r="J49" s="22">
        <f>IFERROR(VLOOKUP(A49,'GS by School'!A:D,3,0),0)</f>
        <v>4</v>
      </c>
      <c r="K49" s="4">
        <f t="shared" si="1"/>
        <v>289</v>
      </c>
      <c r="L49" s="8">
        <f>IFERROR(I49/#REF!,0)</f>
        <v>0</v>
      </c>
    </row>
    <row r="50" spans="1:12" ht="31.5" customHeight="1" x14ac:dyDescent="0.25">
      <c r="A50" s="4" t="s">
        <v>2542</v>
      </c>
      <c r="B50" s="4" t="s">
        <v>2543</v>
      </c>
      <c r="C50" s="4" t="s">
        <v>13</v>
      </c>
      <c r="D50" s="4" t="s">
        <v>1831</v>
      </c>
      <c r="E50" s="4">
        <v>76182</v>
      </c>
      <c r="F50" s="4" t="s">
        <v>2702</v>
      </c>
      <c r="G50" s="4" t="s">
        <v>2695</v>
      </c>
      <c r="H50" s="4" t="s">
        <v>2696</v>
      </c>
      <c r="I50" s="4">
        <v>284</v>
      </c>
      <c r="J50" s="22">
        <f>IFERROR(VLOOKUP(A50,'GS by School'!A:D,3,0),0)</f>
        <v>1</v>
      </c>
      <c r="K50" s="4">
        <f t="shared" si="1"/>
        <v>283</v>
      </c>
      <c r="L50" s="8">
        <f>IFERROR(I50/#REF!,0)</f>
        <v>0</v>
      </c>
    </row>
    <row r="51" spans="1:12" ht="31.5" customHeight="1" x14ac:dyDescent="0.25">
      <c r="A51" s="4" t="s">
        <v>970</v>
      </c>
      <c r="B51" s="4" t="s">
        <v>971</v>
      </c>
      <c r="C51" s="4" t="s">
        <v>13</v>
      </c>
      <c r="D51" s="4" t="s">
        <v>1831</v>
      </c>
      <c r="E51" s="4">
        <v>76180</v>
      </c>
      <c r="F51" s="4" t="s">
        <v>2702</v>
      </c>
      <c r="G51" s="4" t="s">
        <v>2695</v>
      </c>
      <c r="H51" s="4" t="s">
        <v>2696</v>
      </c>
      <c r="I51" s="4">
        <v>197</v>
      </c>
      <c r="J51" s="22">
        <f>IFERROR(VLOOKUP(A51,'GS by School'!A:D,3,0),0)</f>
        <v>2</v>
      </c>
      <c r="K51" s="4">
        <f t="shared" si="1"/>
        <v>195</v>
      </c>
      <c r="L51" s="8">
        <f>IFERROR(I51/#REF!,0)</f>
        <v>0</v>
      </c>
    </row>
    <row r="52" spans="1:12" ht="31.5" customHeight="1" x14ac:dyDescent="0.25">
      <c r="A52" s="4" t="s">
        <v>1511</v>
      </c>
      <c r="B52" s="4" t="s">
        <v>1512</v>
      </c>
      <c r="C52" s="4" t="s">
        <v>13</v>
      </c>
      <c r="D52" s="4" t="s">
        <v>1829</v>
      </c>
      <c r="E52" s="4">
        <v>76040</v>
      </c>
      <c r="F52" s="4" t="s">
        <v>2708</v>
      </c>
      <c r="G52" s="4" t="s">
        <v>2695</v>
      </c>
      <c r="H52" s="4" t="s">
        <v>2711</v>
      </c>
      <c r="I52" s="4">
        <v>306</v>
      </c>
      <c r="J52" s="22">
        <f>IFERROR(VLOOKUP(A52,'GS by School'!A:D,3,0),0)</f>
        <v>3</v>
      </c>
      <c r="K52" s="4">
        <f t="shared" si="1"/>
        <v>303</v>
      </c>
      <c r="L52" s="8">
        <f>IFERROR(I52/#REF!,0)</f>
        <v>0</v>
      </c>
    </row>
    <row r="53" spans="1:12" ht="31.5" customHeight="1" x14ac:dyDescent="0.25">
      <c r="A53" s="4" t="s">
        <v>619</v>
      </c>
      <c r="B53" s="4" t="s">
        <v>620</v>
      </c>
      <c r="C53" s="4" t="s">
        <v>13</v>
      </c>
      <c r="D53" s="4" t="s">
        <v>1832</v>
      </c>
      <c r="E53" s="4">
        <v>76021</v>
      </c>
      <c r="F53" s="4" t="s">
        <v>2708</v>
      </c>
      <c r="G53" s="4" t="s">
        <v>2695</v>
      </c>
      <c r="H53" s="4" t="s">
        <v>2711</v>
      </c>
      <c r="I53" s="4">
        <v>278</v>
      </c>
      <c r="J53" s="22">
        <f>IFERROR(VLOOKUP(A53,'GS by School'!A:D,3,0),0)</f>
        <v>7</v>
      </c>
      <c r="K53" s="4">
        <f t="shared" si="1"/>
        <v>271</v>
      </c>
      <c r="L53" s="8">
        <f>IFERROR(I53/#REF!,0)</f>
        <v>0</v>
      </c>
    </row>
    <row r="54" spans="1:12" ht="31.5" customHeight="1" x14ac:dyDescent="0.25">
      <c r="A54" s="4" t="s">
        <v>2728</v>
      </c>
      <c r="B54" s="4" t="s">
        <v>2729</v>
      </c>
      <c r="C54" s="4" t="s">
        <v>13</v>
      </c>
      <c r="D54" s="4" t="s">
        <v>12</v>
      </c>
      <c r="E54" s="4">
        <v>76111</v>
      </c>
      <c r="F54" s="4" t="s">
        <v>2713</v>
      </c>
      <c r="G54" s="4" t="s">
        <v>2695</v>
      </c>
      <c r="H54" s="4" t="s">
        <v>2696</v>
      </c>
      <c r="I54" s="4">
        <v>227</v>
      </c>
      <c r="J54" s="22">
        <f>IFERROR(VLOOKUP(A54,'GS by School'!A:D,3,0),0)</f>
        <v>0</v>
      </c>
      <c r="K54" s="4">
        <f t="shared" si="1"/>
        <v>227</v>
      </c>
      <c r="L54" s="8">
        <f>IFERROR(I54/#REF!,0)</f>
        <v>0</v>
      </c>
    </row>
    <row r="55" spans="1:12" ht="31.5" customHeight="1" x14ac:dyDescent="0.25">
      <c r="A55" s="4" t="s">
        <v>947</v>
      </c>
      <c r="B55" s="4" t="s">
        <v>948</v>
      </c>
      <c r="C55" s="4" t="s">
        <v>13</v>
      </c>
      <c r="D55" s="4" t="s">
        <v>1832</v>
      </c>
      <c r="E55" s="4">
        <v>76022</v>
      </c>
      <c r="F55" s="4" t="s">
        <v>2708</v>
      </c>
      <c r="G55" s="4" t="s">
        <v>2695</v>
      </c>
      <c r="H55" s="4" t="s">
        <v>2711</v>
      </c>
      <c r="I55" s="4">
        <v>220</v>
      </c>
      <c r="J55" s="22">
        <f>IFERROR(VLOOKUP(A55,'GS by School'!A:D,3,0),0)</f>
        <v>9</v>
      </c>
      <c r="K55" s="4">
        <f t="shared" si="1"/>
        <v>211</v>
      </c>
      <c r="L55" s="8">
        <f>IFERROR(I55/#REF!,0)</f>
        <v>0</v>
      </c>
    </row>
    <row r="56" spans="1:12" ht="31.5" customHeight="1" x14ac:dyDescent="0.25">
      <c r="A56" s="4" t="s">
        <v>2730</v>
      </c>
      <c r="B56" s="4" t="s">
        <v>2731</v>
      </c>
      <c r="C56" s="4" t="s">
        <v>13</v>
      </c>
      <c r="D56" s="4" t="s">
        <v>2732</v>
      </c>
      <c r="E56" s="4">
        <v>76022</v>
      </c>
      <c r="F56" s="4" t="s">
        <v>2708</v>
      </c>
      <c r="G56" s="4" t="s">
        <v>2695</v>
      </c>
      <c r="H56" s="4" t="s">
        <v>2710</v>
      </c>
      <c r="I56" s="4">
        <v>0</v>
      </c>
      <c r="J56" s="22">
        <f>IFERROR(VLOOKUP(A56,'GS by School'!A:D,3,0),0)</f>
        <v>0</v>
      </c>
      <c r="K56" s="4">
        <f t="shared" si="1"/>
        <v>0</v>
      </c>
      <c r="L56" s="8">
        <f>IFERROR(I56/#REF!,0)</f>
        <v>0</v>
      </c>
    </row>
    <row r="57" spans="1:12" ht="31.5" customHeight="1" x14ac:dyDescent="0.25">
      <c r="A57" s="4" t="s">
        <v>1699</v>
      </c>
      <c r="B57" s="4" t="s">
        <v>1700</v>
      </c>
      <c r="C57" s="4" t="s">
        <v>13</v>
      </c>
      <c r="D57" s="4" t="s">
        <v>1829</v>
      </c>
      <c r="E57" s="4">
        <v>76040</v>
      </c>
      <c r="F57" s="4" t="s">
        <v>2733</v>
      </c>
      <c r="G57" s="4" t="s">
        <v>2698</v>
      </c>
      <c r="H57" s="4" t="s">
        <v>2710</v>
      </c>
      <c r="I57" s="4">
        <v>172</v>
      </c>
      <c r="J57" s="22">
        <f>IFERROR(VLOOKUP(A57,'GS by School'!A:D,3,0),0)</f>
        <v>7</v>
      </c>
      <c r="K57" s="4">
        <f t="shared" si="1"/>
        <v>165</v>
      </c>
      <c r="L57" s="8">
        <f>IFERROR(I57/#REF!,0)</f>
        <v>0</v>
      </c>
    </row>
    <row r="58" spans="1:12" ht="31.5" customHeight="1" x14ac:dyDescent="0.25">
      <c r="A58" s="4" t="s">
        <v>1011</v>
      </c>
      <c r="B58" s="4" t="s">
        <v>1012</v>
      </c>
      <c r="C58" s="4" t="s">
        <v>13</v>
      </c>
      <c r="D58" s="4" t="s">
        <v>12</v>
      </c>
      <c r="E58" s="4">
        <v>76118</v>
      </c>
      <c r="F58" s="4" t="s">
        <v>2708</v>
      </c>
      <c r="G58" s="4" t="s">
        <v>2695</v>
      </c>
      <c r="H58" s="4" t="s">
        <v>2711</v>
      </c>
      <c r="I58" s="4">
        <v>306</v>
      </c>
      <c r="J58" s="22">
        <f>IFERROR(VLOOKUP(A58,'GS by School'!A:D,3,0),0)</f>
        <v>5</v>
      </c>
      <c r="K58" s="4">
        <f t="shared" si="1"/>
        <v>301</v>
      </c>
      <c r="L58" s="8">
        <f>IFERROR(I58/#REF!,0)</f>
        <v>0</v>
      </c>
    </row>
    <row r="59" spans="1:12" ht="46.9" customHeight="1" x14ac:dyDescent="0.25">
      <c r="A59" s="4" t="s">
        <v>2654</v>
      </c>
      <c r="B59" s="4" t="s">
        <v>2655</v>
      </c>
      <c r="C59" s="4" t="s">
        <v>13</v>
      </c>
      <c r="D59" s="4" t="s">
        <v>12</v>
      </c>
      <c r="E59" s="4">
        <v>76111</v>
      </c>
      <c r="F59" s="4" t="s">
        <v>2713</v>
      </c>
      <c r="G59" s="4" t="s">
        <v>2695</v>
      </c>
      <c r="H59" s="4" t="s">
        <v>2696</v>
      </c>
      <c r="I59" s="4">
        <v>140</v>
      </c>
      <c r="J59" s="22">
        <f>IFERROR(VLOOKUP(A59,'GS by School'!A:D,3,0),0)</f>
        <v>2</v>
      </c>
      <c r="K59" s="4">
        <f t="shared" si="1"/>
        <v>138</v>
      </c>
      <c r="L59" s="8">
        <f>IFERROR(I59/#REF!,0)</f>
        <v>0</v>
      </c>
    </row>
    <row r="60" spans="1:12" ht="46.9" customHeight="1" x14ac:dyDescent="0.25">
      <c r="A60" s="4" t="s">
        <v>170</v>
      </c>
      <c r="B60" s="4" t="s">
        <v>1201</v>
      </c>
      <c r="C60" s="4" t="s">
        <v>13</v>
      </c>
      <c r="D60" s="4" t="s">
        <v>14</v>
      </c>
      <c r="E60" s="4">
        <v>76005</v>
      </c>
      <c r="F60" s="4" t="s">
        <v>2708</v>
      </c>
      <c r="G60" s="4" t="s">
        <v>2695</v>
      </c>
      <c r="H60" s="4" t="s">
        <v>2711</v>
      </c>
      <c r="I60" s="4">
        <v>351</v>
      </c>
      <c r="J60" s="22">
        <f>IFERROR(VLOOKUP(A60,'GS by School'!A:D,3,0),0)</f>
        <v>4</v>
      </c>
      <c r="K60" s="4">
        <f t="shared" si="1"/>
        <v>347</v>
      </c>
      <c r="L60" s="8">
        <f>IFERROR(I60/#REF!,0)</f>
        <v>0</v>
      </c>
    </row>
    <row r="61" spans="1:12" ht="46.9" customHeight="1" x14ac:dyDescent="0.25">
      <c r="A61" s="4" t="s">
        <v>672</v>
      </c>
      <c r="B61" s="4" t="s">
        <v>673</v>
      </c>
      <c r="C61" s="4" t="s">
        <v>13</v>
      </c>
      <c r="D61" s="4" t="s">
        <v>1833</v>
      </c>
      <c r="E61" s="4">
        <v>76053</v>
      </c>
      <c r="F61" s="4" t="s">
        <v>2702</v>
      </c>
      <c r="G61" s="4" t="s">
        <v>2695</v>
      </c>
      <c r="H61" s="4" t="s">
        <v>2696</v>
      </c>
      <c r="I61" s="4">
        <v>253</v>
      </c>
      <c r="J61" s="22">
        <f>IFERROR(VLOOKUP(A61,'GS by School'!A:D,3,0),0)</f>
        <v>16</v>
      </c>
      <c r="K61" s="4">
        <f t="shared" si="1"/>
        <v>237</v>
      </c>
      <c r="L61" s="8">
        <f>IFERROR(I61/#REF!,0)</f>
        <v>0</v>
      </c>
    </row>
    <row r="62" spans="1:12" ht="46.9" customHeight="1" x14ac:dyDescent="0.25">
      <c r="A62" s="4" t="s">
        <v>2734</v>
      </c>
      <c r="B62" s="4" t="s">
        <v>2735</v>
      </c>
      <c r="C62" s="4" t="s">
        <v>13</v>
      </c>
      <c r="D62" s="4" t="s">
        <v>1834</v>
      </c>
      <c r="E62" s="4">
        <v>76117</v>
      </c>
      <c r="F62" s="4" t="s">
        <v>2702</v>
      </c>
      <c r="G62" s="4" t="s">
        <v>2695</v>
      </c>
      <c r="H62" s="4" t="s">
        <v>2696</v>
      </c>
      <c r="I62" s="4">
        <v>193</v>
      </c>
      <c r="J62" s="22">
        <f>IFERROR(VLOOKUP(A62,'GS by School'!A:D,3,0),0)</f>
        <v>0</v>
      </c>
      <c r="K62" s="4">
        <f t="shared" si="1"/>
        <v>193</v>
      </c>
      <c r="L62" s="8">
        <f>IFERROR(I62/#REF!,0)</f>
        <v>0</v>
      </c>
    </row>
    <row r="63" spans="1:12" ht="46.9" customHeight="1" x14ac:dyDescent="0.25">
      <c r="A63" s="4" t="s">
        <v>2214</v>
      </c>
      <c r="B63" s="4" t="s">
        <v>2215</v>
      </c>
      <c r="C63" s="4" t="s">
        <v>13</v>
      </c>
      <c r="D63" s="4" t="s">
        <v>1831</v>
      </c>
      <c r="E63" s="4">
        <v>76180</v>
      </c>
      <c r="F63" s="4" t="s">
        <v>2702</v>
      </c>
      <c r="G63" s="4" t="s">
        <v>2695</v>
      </c>
      <c r="H63" s="4" t="s">
        <v>2696</v>
      </c>
      <c r="I63" s="4">
        <v>226</v>
      </c>
      <c r="J63" s="22">
        <f>IFERROR(VLOOKUP(A63,'GS by School'!A:D,3,0),0)</f>
        <v>19</v>
      </c>
      <c r="K63" s="4">
        <f t="shared" si="1"/>
        <v>207</v>
      </c>
      <c r="L63" s="8">
        <f>IFERROR(I63/#REF!,0)</f>
        <v>0</v>
      </c>
    </row>
    <row r="64" spans="1:12" ht="46.9" customHeight="1" x14ac:dyDescent="0.25">
      <c r="A64" s="4" t="s">
        <v>2271</v>
      </c>
      <c r="B64" s="4" t="s">
        <v>2272</v>
      </c>
      <c r="C64" s="4" t="s">
        <v>13</v>
      </c>
      <c r="D64" s="4" t="s">
        <v>1827</v>
      </c>
      <c r="E64" s="4">
        <v>76148</v>
      </c>
      <c r="F64" s="4" t="s">
        <v>2702</v>
      </c>
      <c r="G64" s="4" t="s">
        <v>2695</v>
      </c>
      <c r="H64" s="4" t="s">
        <v>2696</v>
      </c>
      <c r="I64" s="4">
        <v>348</v>
      </c>
      <c r="J64" s="22">
        <f>IFERROR(VLOOKUP(A64,'GS by School'!A:D,3,0),0)</f>
        <v>3</v>
      </c>
      <c r="K64" s="4">
        <f t="shared" si="1"/>
        <v>345</v>
      </c>
      <c r="L64" s="8">
        <f>IFERROR(I64/#REF!,0)</f>
        <v>0</v>
      </c>
    </row>
    <row r="65" spans="1:12" ht="46.9" customHeight="1" x14ac:dyDescent="0.25">
      <c r="A65" s="4" t="s">
        <v>2736</v>
      </c>
      <c r="B65" s="4" t="s">
        <v>2737</v>
      </c>
      <c r="C65" s="4" t="s">
        <v>13</v>
      </c>
      <c r="D65" s="4" t="s">
        <v>1834</v>
      </c>
      <c r="E65" s="4">
        <v>76117</v>
      </c>
      <c r="F65" s="4" t="s">
        <v>2702</v>
      </c>
      <c r="G65" s="4" t="s">
        <v>2695</v>
      </c>
      <c r="H65" s="4" t="s">
        <v>2696</v>
      </c>
      <c r="I65" s="4">
        <v>333</v>
      </c>
      <c r="J65" s="22">
        <f>IFERROR(VLOOKUP(A65,'GS by School'!A:D,3,0),0)</f>
        <v>1</v>
      </c>
      <c r="K65" s="4">
        <f t="shared" si="1"/>
        <v>332</v>
      </c>
      <c r="L65" s="8">
        <f>IFERROR(I65/#REF!,0)</f>
        <v>0</v>
      </c>
    </row>
    <row r="66" spans="1:12" ht="46.9" customHeight="1" x14ac:dyDescent="0.25">
      <c r="A66" s="4" t="s">
        <v>897</v>
      </c>
      <c r="B66" s="4" t="s">
        <v>898</v>
      </c>
      <c r="C66" s="4" t="s">
        <v>13</v>
      </c>
      <c r="D66" s="4" t="s">
        <v>1829</v>
      </c>
      <c r="E66" s="4">
        <v>76040</v>
      </c>
      <c r="F66" s="4" t="s">
        <v>2708</v>
      </c>
      <c r="G66" s="4" t="s">
        <v>2695</v>
      </c>
      <c r="H66" s="4" t="s">
        <v>2711</v>
      </c>
      <c r="I66" s="4">
        <v>295</v>
      </c>
      <c r="J66" s="22">
        <f>IFERROR(VLOOKUP(A66,'GS by School'!A:D,3,0),0)</f>
        <v>3</v>
      </c>
      <c r="K66" s="4">
        <f t="shared" si="1"/>
        <v>292</v>
      </c>
      <c r="L66" s="8">
        <f>IFERROR(I66/#REF!,0)</f>
        <v>0</v>
      </c>
    </row>
  </sheetData>
  <mergeCells count="7">
    <mergeCell ref="C12:I12"/>
    <mergeCell ref="B9:F9"/>
    <mergeCell ref="H5:K5"/>
    <mergeCell ref="H1:K1"/>
    <mergeCell ref="N1:P1"/>
    <mergeCell ref="B1:E1"/>
    <mergeCell ref="B5:E5"/>
  </mergeCells>
  <phoneticPr fontId="13" type="noConversion"/>
  <conditionalFormatting sqref="L13">
    <cfRule type="cellIs" dxfId="10" priority="1" operator="greaterThan">
      <formula>0.08</formula>
    </cfRule>
  </conditionalFormatting>
  <pageMargins left="0.2" right="0.2" top="0.5" bottom="0.25" header="0.3" footer="0.3"/>
  <pageSetup orientation="landscape" r:id="rId1"/>
  <headerFooter>
    <oddHeader>&amp;C&amp;A</oddHeader>
  </headerFooter>
  <rowBreaks count="1" manualBreakCount="1">
    <brk id="11" max="16383" man="1"/>
  </row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E2420-7896-4ED0-B2D4-7C001C92E7AE}">
  <dimension ref="B1:Q34"/>
  <sheetViews>
    <sheetView workbookViewId="0">
      <selection activeCell="B402" sqref="B402"/>
    </sheetView>
  </sheetViews>
  <sheetFormatPr defaultColWidth="9.140625" defaultRowHeight="46.9" customHeight="1" x14ac:dyDescent="0.25"/>
  <cols>
    <col min="1" max="1" width="1" style="7" customWidth="1"/>
    <col min="2" max="2" width="13.7109375" style="7" customWidth="1"/>
    <col min="3" max="3" width="7.140625" style="7" customWidth="1"/>
    <col min="4" max="4" width="8.85546875" style="7" customWidth="1"/>
    <col min="5" max="5" width="6.85546875" style="7" customWidth="1"/>
    <col min="6" max="6" width="6.28515625" style="7" customWidth="1"/>
    <col min="7" max="7" width="8.7109375" style="7" customWidth="1"/>
    <col min="8" max="10" width="7.7109375" style="7" customWidth="1"/>
    <col min="11" max="11" width="9" style="7" customWidth="1"/>
    <col min="12" max="12" width="9.140625" style="7" customWidth="1"/>
    <col min="13" max="13" width="8.5703125" style="7" customWidth="1"/>
    <col min="14" max="14" width="8.28515625" style="7" customWidth="1"/>
    <col min="15" max="16384" width="9.140625" style="7"/>
  </cols>
  <sheetData>
    <row r="1" spans="2:17" ht="23.45" customHeight="1" x14ac:dyDescent="0.3">
      <c r="B1" s="98" t="s">
        <v>24</v>
      </c>
      <c r="C1" s="93"/>
      <c r="D1" s="93"/>
      <c r="E1" s="93"/>
      <c r="G1" s="98" t="s">
        <v>23</v>
      </c>
      <c r="H1" s="93"/>
      <c r="I1" s="93"/>
      <c r="J1" s="93"/>
      <c r="L1" s="100" t="s">
        <v>1783</v>
      </c>
      <c r="M1" s="100"/>
      <c r="N1" s="100"/>
      <c r="O1" s="101"/>
      <c r="P1" s="101"/>
      <c r="Q1" t="s">
        <v>122</v>
      </c>
    </row>
    <row r="2" spans="2:17" ht="46.9" customHeight="1" x14ac:dyDescent="0.25">
      <c r="B2" s="2" t="str">
        <f>Summary!Y1</f>
        <v>2025 Members as of 4/18/2025</v>
      </c>
      <c r="C2" s="1" t="s">
        <v>0</v>
      </c>
      <c r="D2" s="1" t="s">
        <v>2026</v>
      </c>
      <c r="E2" s="10" t="s">
        <v>27</v>
      </c>
      <c r="G2" s="2" t="str">
        <f>B2</f>
        <v>2025 Members as of 4/18/2025</v>
      </c>
      <c r="H2" s="1" t="s">
        <v>0</v>
      </c>
      <c r="I2" s="1" t="str">
        <f>D2</f>
        <v>2025 Goal</v>
      </c>
      <c r="J2" s="10" t="s">
        <v>27</v>
      </c>
      <c r="L2" s="16" t="s">
        <v>1780</v>
      </c>
      <c r="M2" s="16" t="s">
        <v>1781</v>
      </c>
      <c r="N2" s="16" t="s">
        <v>27</v>
      </c>
    </row>
    <row r="3" spans="2:17" ht="19.149999999999999" customHeight="1" x14ac:dyDescent="0.25">
      <c r="B3" s="4">
        <f>SUMIFS('2025 Girls'!D:D,'2025 Girls'!$A:$A,$Q$1)</f>
        <v>1</v>
      </c>
      <c r="C3" s="4">
        <v>0</v>
      </c>
      <c r="D3" s="4">
        <v>0</v>
      </c>
      <c r="E3" s="4">
        <f>D3-B3</f>
        <v>-1</v>
      </c>
      <c r="G3" s="4">
        <f>SUMIFS('2025 Girls'!E:E,'2025 Girls'!$A:$A,$Q$1)</f>
        <v>1</v>
      </c>
      <c r="H3" s="4">
        <v>0</v>
      </c>
      <c r="I3" s="4">
        <v>0</v>
      </c>
      <c r="J3" s="4">
        <f>I3-G3</f>
        <v>-1</v>
      </c>
      <c r="L3" s="21">
        <f>D3+I3</f>
        <v>0</v>
      </c>
      <c r="M3" s="21">
        <f>B3+G3</f>
        <v>2</v>
      </c>
      <c r="N3" s="21">
        <f>L3-M3</f>
        <v>-2</v>
      </c>
    </row>
    <row r="4" spans="2:17" ht="9.6" customHeight="1" x14ac:dyDescent="0.25"/>
    <row r="5" spans="2:17" ht="46.9" customHeight="1" x14ac:dyDescent="0.3">
      <c r="B5" s="98" t="s">
        <v>26</v>
      </c>
      <c r="C5" s="93"/>
      <c r="D5" s="93"/>
      <c r="E5" s="93"/>
      <c r="G5" s="98" t="s">
        <v>22</v>
      </c>
      <c r="H5" s="93"/>
      <c r="I5" s="93"/>
      <c r="J5" s="93"/>
      <c r="L5" s="100" t="s">
        <v>1784</v>
      </c>
      <c r="M5" s="100"/>
      <c r="N5" s="100"/>
    </row>
    <row r="6" spans="2:17" ht="64.900000000000006" customHeight="1" x14ac:dyDescent="0.25">
      <c r="B6" s="14" t="str">
        <f>B2</f>
        <v>2025 Members as of 4/18/2025</v>
      </c>
      <c r="C6" s="6" t="s">
        <v>0</v>
      </c>
      <c r="D6" s="6" t="str">
        <f>D2</f>
        <v>2025 Goal</v>
      </c>
      <c r="E6" s="10" t="s">
        <v>27</v>
      </c>
      <c r="G6" s="15" t="str">
        <f>B2</f>
        <v>2025 Members as of 4/18/2025</v>
      </c>
      <c r="H6" s="6" t="s">
        <v>20</v>
      </c>
      <c r="I6" s="6" t="str">
        <f>D2</f>
        <v>2025 Goal</v>
      </c>
      <c r="J6" s="10" t="s">
        <v>27</v>
      </c>
      <c r="L6" s="16" t="s">
        <v>1782</v>
      </c>
      <c r="M6" s="16" t="s">
        <v>1781</v>
      </c>
      <c r="N6" s="16" t="s">
        <v>27</v>
      </c>
    </row>
    <row r="7" spans="2:17" ht="24.6" customHeight="1" x14ac:dyDescent="0.25">
      <c r="B7" s="4">
        <f>SUMIFS('2025 Adults'!D:D,'2025 Adults'!$A:$A,$Q$1)</f>
        <v>5</v>
      </c>
      <c r="C7" s="21">
        <f>VLOOKUP($Q$1,'2025 Adults'!A:G,6,0)</f>
        <v>0</v>
      </c>
      <c r="D7" s="21">
        <v>0</v>
      </c>
      <c r="E7" s="4">
        <f>D7-B7</f>
        <v>-5</v>
      </c>
      <c r="G7" s="21">
        <f>SUMIFS('2025 Adults'!E:E,'2025 Adults'!$A:$A,$Q$1)</f>
        <v>2</v>
      </c>
      <c r="H7" s="21">
        <f>VLOOKUP($Q$1,'2025 Adults'!A:G,7,0)</f>
        <v>0</v>
      </c>
      <c r="I7" s="21">
        <v>0</v>
      </c>
      <c r="J7" s="4">
        <f>I7-G7</f>
        <v>-2</v>
      </c>
      <c r="L7" s="21">
        <f>D7+I7</f>
        <v>0</v>
      </c>
      <c r="M7" s="21">
        <f>B7+G7</f>
        <v>7</v>
      </c>
      <c r="N7" s="21">
        <f>L7-M7</f>
        <v>-7</v>
      </c>
    </row>
    <row r="8" spans="2:17" ht="13.15" customHeight="1" x14ac:dyDescent="0.25"/>
    <row r="9" spans="2:17" ht="46.9" customHeight="1" x14ac:dyDescent="0.3">
      <c r="B9" s="98" t="s">
        <v>28</v>
      </c>
      <c r="C9" s="93"/>
      <c r="D9" s="93"/>
      <c r="E9" s="93"/>
      <c r="F9" s="93"/>
    </row>
    <row r="10" spans="2:17" ht="46.9" customHeight="1" x14ac:dyDescent="0.25">
      <c r="B10" s="3" t="s">
        <v>29</v>
      </c>
      <c r="C10" s="9" t="s">
        <v>21</v>
      </c>
      <c r="D10" s="10" t="s">
        <v>27</v>
      </c>
    </row>
    <row r="11" spans="2:17" ht="18" customHeight="1" x14ac:dyDescent="0.25">
      <c r="B11" s="5">
        <v>0</v>
      </c>
      <c r="C11" s="4">
        <f>COUNTIF('2025 New Troops'!A:A,$Q$1)</f>
        <v>0</v>
      </c>
      <c r="D11" s="4">
        <f>B11-C11</f>
        <v>0</v>
      </c>
    </row>
    <row r="12" spans="2:17" ht="31.5" customHeight="1" x14ac:dyDescent="0.25">
      <c r="D12" s="33"/>
    </row>
    <row r="13" spans="2:17" ht="31.5" customHeight="1" x14ac:dyDescent="0.25">
      <c r="D13" s="33"/>
    </row>
    <row r="14" spans="2:17" ht="31.5" customHeight="1" x14ac:dyDescent="0.25">
      <c r="D14" s="33"/>
    </row>
    <row r="15" spans="2:17" ht="31.5" customHeight="1" x14ac:dyDescent="0.25">
      <c r="D15" s="33"/>
    </row>
    <row r="16" spans="2:17" ht="31.5" customHeight="1" x14ac:dyDescent="0.25">
      <c r="D16" s="33"/>
    </row>
    <row r="17" spans="4:4" ht="31.5" customHeight="1" x14ac:dyDescent="0.25">
      <c r="D17" s="33"/>
    </row>
    <row r="18" spans="4:4" ht="31.5" customHeight="1" x14ac:dyDescent="0.25">
      <c r="D18" s="33"/>
    </row>
    <row r="19" spans="4:4" ht="31.5" customHeight="1" x14ac:dyDescent="0.25">
      <c r="D19" s="33"/>
    </row>
    <row r="20" spans="4:4" ht="31.5" customHeight="1" x14ac:dyDescent="0.25">
      <c r="D20" s="33"/>
    </row>
    <row r="21" spans="4:4" ht="31.5" customHeight="1" x14ac:dyDescent="0.25">
      <c r="D21" s="33"/>
    </row>
    <row r="22" spans="4:4" ht="31.5" customHeight="1" x14ac:dyDescent="0.25">
      <c r="D22" s="33"/>
    </row>
    <row r="23" spans="4:4" ht="31.5" customHeight="1" x14ac:dyDescent="0.25">
      <c r="D23" s="33"/>
    </row>
    <row r="24" spans="4:4" ht="31.5" customHeight="1" x14ac:dyDescent="0.25">
      <c r="D24" s="33"/>
    </row>
    <row r="25" spans="4:4" ht="31.5" customHeight="1" x14ac:dyDescent="0.25">
      <c r="D25" s="33"/>
    </row>
    <row r="26" spans="4:4" ht="31.5" customHeight="1" x14ac:dyDescent="0.25">
      <c r="D26" s="33"/>
    </row>
    <row r="27" spans="4:4" ht="31.5" customHeight="1" x14ac:dyDescent="0.25">
      <c r="D27" s="33"/>
    </row>
    <row r="28" spans="4:4" ht="31.5" customHeight="1" x14ac:dyDescent="0.25">
      <c r="D28" s="33"/>
    </row>
    <row r="29" spans="4:4" ht="31.5" customHeight="1" x14ac:dyDescent="0.25">
      <c r="D29" s="33"/>
    </row>
    <row r="30" spans="4:4" ht="31.5" customHeight="1" x14ac:dyDescent="0.25">
      <c r="D30" s="33"/>
    </row>
    <row r="31" spans="4:4" ht="46.9" customHeight="1" x14ac:dyDescent="0.25">
      <c r="D31" s="33"/>
    </row>
    <row r="32" spans="4:4" ht="46.9" customHeight="1" x14ac:dyDescent="0.25">
      <c r="D32" s="33"/>
    </row>
    <row r="33" spans="4:4" ht="46.9" customHeight="1" x14ac:dyDescent="0.25">
      <c r="D33" s="33"/>
    </row>
    <row r="34" spans="4:4" ht="46.9" customHeight="1" x14ac:dyDescent="0.25">
      <c r="D34" s="33"/>
    </row>
  </sheetData>
  <mergeCells count="8">
    <mergeCell ref="B9:F9"/>
    <mergeCell ref="B1:E1"/>
    <mergeCell ref="G1:J1"/>
    <mergeCell ref="L1:N1"/>
    <mergeCell ref="O1:P1"/>
    <mergeCell ref="B5:E5"/>
    <mergeCell ref="G5:J5"/>
    <mergeCell ref="L5:N5"/>
  </mergeCells>
  <pageMargins left="0.2" right="0.2" top="0.5" bottom="0.25" header="0.3" footer="0.3"/>
  <pageSetup orientation="landscape" r:id="rId1"/>
  <headerFooter>
    <oddHeader>&amp;C&amp;A</oddHead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76157-C6F6-414A-BA68-51B927CA7F09}">
  <dimension ref="B1:Q39"/>
  <sheetViews>
    <sheetView workbookViewId="0">
      <selection activeCell="B402" sqref="B402"/>
    </sheetView>
  </sheetViews>
  <sheetFormatPr defaultColWidth="9.140625" defaultRowHeight="46.9" customHeight="1" x14ac:dyDescent="0.25"/>
  <cols>
    <col min="1" max="1" width="1" style="7" customWidth="1"/>
    <col min="2" max="2" width="13.7109375" style="7" customWidth="1"/>
    <col min="3" max="3" width="7.140625" style="7" customWidth="1"/>
    <col min="4" max="4" width="8.85546875" style="7" customWidth="1"/>
    <col min="5" max="5" width="6.85546875" style="7" customWidth="1"/>
    <col min="6" max="6" width="6.28515625" style="7" customWidth="1"/>
    <col min="7" max="7" width="8.7109375" style="7" customWidth="1"/>
    <col min="8" max="10" width="7.7109375" style="7" customWidth="1"/>
    <col min="11" max="11" width="9" style="7" customWidth="1"/>
    <col min="12" max="12" width="9.140625" style="7" customWidth="1"/>
    <col min="13" max="13" width="8.5703125" style="7" customWidth="1"/>
    <col min="14" max="14" width="8.28515625" style="7" customWidth="1"/>
    <col min="15" max="16384" width="9.140625" style="7"/>
  </cols>
  <sheetData>
    <row r="1" spans="2:17" ht="23.45" customHeight="1" x14ac:dyDescent="0.3">
      <c r="B1" s="98" t="s">
        <v>24</v>
      </c>
      <c r="C1" s="93"/>
      <c r="D1" s="93"/>
      <c r="E1" s="93"/>
      <c r="G1" s="98" t="s">
        <v>23</v>
      </c>
      <c r="H1" s="93"/>
      <c r="I1" s="93"/>
      <c r="J1" s="93"/>
      <c r="L1" s="100" t="s">
        <v>1783</v>
      </c>
      <c r="M1" s="100"/>
      <c r="N1" s="100"/>
      <c r="O1" s="101"/>
      <c r="P1" s="101"/>
      <c r="Q1" s="7" t="s">
        <v>123</v>
      </c>
    </row>
    <row r="2" spans="2:17" ht="46.9" customHeight="1" x14ac:dyDescent="0.25">
      <c r="B2" s="2" t="str">
        <f>Summary!Y1</f>
        <v>2025 Members as of 4/18/2025</v>
      </c>
      <c r="C2" s="1" t="s">
        <v>0</v>
      </c>
      <c r="D2" s="1" t="s">
        <v>2026</v>
      </c>
      <c r="E2" s="10" t="s">
        <v>27</v>
      </c>
      <c r="G2" s="2" t="str">
        <f>B2</f>
        <v>2025 Members as of 4/18/2025</v>
      </c>
      <c r="H2" s="1" t="s">
        <v>0</v>
      </c>
      <c r="I2" s="1" t="str">
        <f>D2</f>
        <v>2025 Goal</v>
      </c>
      <c r="J2" s="10" t="s">
        <v>27</v>
      </c>
      <c r="L2" s="16" t="s">
        <v>1780</v>
      </c>
      <c r="M2" s="16" t="s">
        <v>1781</v>
      </c>
      <c r="N2" s="16" t="s">
        <v>27</v>
      </c>
    </row>
    <row r="3" spans="2:17" ht="19.149999999999999" customHeight="1" x14ac:dyDescent="0.25">
      <c r="B3" s="4">
        <f>SUMIFS('2025 Girls'!D:D,'2025 Girls'!$A:$A,$Q$1)</f>
        <v>0</v>
      </c>
      <c r="C3" s="4">
        <v>0</v>
      </c>
      <c r="D3" s="4">
        <v>0</v>
      </c>
      <c r="E3" s="4">
        <f>D3-B3</f>
        <v>0</v>
      </c>
      <c r="G3" s="4">
        <f>SUMIFS('2025 Girls'!E:E,'2025 Girls'!$A:$A,$Q$1)</f>
        <v>0</v>
      </c>
      <c r="H3" s="4">
        <v>0</v>
      </c>
      <c r="I3" s="4">
        <v>0</v>
      </c>
      <c r="J3" s="4">
        <f>I3-G3</f>
        <v>0</v>
      </c>
      <c r="L3" s="21">
        <f>D3+I3</f>
        <v>0</v>
      </c>
      <c r="M3" s="21">
        <f>B3+G3</f>
        <v>0</v>
      </c>
      <c r="N3" s="21">
        <f>L3-M3</f>
        <v>0</v>
      </c>
    </row>
    <row r="4" spans="2:17" ht="9.6" customHeight="1" x14ac:dyDescent="0.25"/>
    <row r="5" spans="2:17" ht="46.9" customHeight="1" x14ac:dyDescent="0.3">
      <c r="B5" s="98" t="s">
        <v>26</v>
      </c>
      <c r="C5" s="93"/>
      <c r="D5" s="93"/>
      <c r="E5" s="93"/>
      <c r="G5" s="98" t="s">
        <v>22</v>
      </c>
      <c r="H5" s="93"/>
      <c r="I5" s="93"/>
      <c r="J5" s="93"/>
      <c r="L5" s="100" t="s">
        <v>1784</v>
      </c>
      <c r="M5" s="100"/>
      <c r="N5" s="100"/>
    </row>
    <row r="6" spans="2:17" ht="64.900000000000006" customHeight="1" x14ac:dyDescent="0.25">
      <c r="B6" s="14" t="str">
        <f>B2</f>
        <v>2025 Members as of 4/18/2025</v>
      </c>
      <c r="C6" s="6" t="s">
        <v>0</v>
      </c>
      <c r="D6" s="6" t="str">
        <f>D2</f>
        <v>2025 Goal</v>
      </c>
      <c r="E6" s="10" t="s">
        <v>27</v>
      </c>
      <c r="G6" s="15" t="str">
        <f>B2</f>
        <v>2025 Members as of 4/18/2025</v>
      </c>
      <c r="H6" s="6" t="s">
        <v>20</v>
      </c>
      <c r="I6" s="6" t="str">
        <f>D2</f>
        <v>2025 Goal</v>
      </c>
      <c r="J6" s="10" t="s">
        <v>27</v>
      </c>
      <c r="L6" s="16" t="s">
        <v>1782</v>
      </c>
      <c r="M6" s="16" t="s">
        <v>1781</v>
      </c>
      <c r="N6" s="16" t="s">
        <v>27</v>
      </c>
    </row>
    <row r="7" spans="2:17" ht="24.6" customHeight="1" x14ac:dyDescent="0.25">
      <c r="B7" s="4">
        <f>SUMIFS('2025 Adults'!D:D,'2025 Adults'!$A:$A,$Q$1)</f>
        <v>0</v>
      </c>
      <c r="C7" s="21">
        <f>VLOOKUP($Q$1,'2025 Adults'!A:G,6,0)</f>
        <v>0</v>
      </c>
      <c r="D7" s="21">
        <v>0</v>
      </c>
      <c r="E7" s="4">
        <f>D7-B7</f>
        <v>0</v>
      </c>
      <c r="G7" s="21">
        <f>SUMIFS('2025 Adults'!E:E,'2025 Adults'!$A:$A,$Q$1)</f>
        <v>45</v>
      </c>
      <c r="H7" s="21">
        <f>VLOOKUP($Q$1,'2025 Adults'!A:G,7,0)</f>
        <v>46</v>
      </c>
      <c r="I7" s="21">
        <v>44</v>
      </c>
      <c r="J7" s="4">
        <f>I7-G7</f>
        <v>-1</v>
      </c>
      <c r="L7" s="21">
        <f>D7+I7</f>
        <v>44</v>
      </c>
      <c r="M7" s="21">
        <f>B7+G7</f>
        <v>45</v>
      </c>
      <c r="N7" s="21">
        <f>L7-M7</f>
        <v>-1</v>
      </c>
    </row>
    <row r="8" spans="2:17" ht="13.15" customHeight="1" x14ac:dyDescent="0.25"/>
    <row r="9" spans="2:17" ht="46.9" customHeight="1" x14ac:dyDescent="0.3">
      <c r="B9" s="98" t="s">
        <v>28</v>
      </c>
      <c r="C9" s="93"/>
      <c r="D9" s="93"/>
      <c r="E9" s="93"/>
      <c r="F9" s="93"/>
    </row>
    <row r="10" spans="2:17" ht="46.9" customHeight="1" x14ac:dyDescent="0.25">
      <c r="B10" s="3" t="s">
        <v>29</v>
      </c>
      <c r="C10" s="9" t="s">
        <v>21</v>
      </c>
      <c r="D10" s="10" t="s">
        <v>27</v>
      </c>
    </row>
    <row r="11" spans="2:17" ht="18" customHeight="1" x14ac:dyDescent="0.25">
      <c r="B11" s="5">
        <v>0</v>
      </c>
      <c r="C11" s="4">
        <f>COUNTIF('2025 New Troops'!A:A,$Q$1)</f>
        <v>0</v>
      </c>
      <c r="D11" s="4">
        <f>B11-C11</f>
        <v>0</v>
      </c>
    </row>
    <row r="12" spans="2:17" ht="31.5" customHeight="1" x14ac:dyDescent="0.25">
      <c r="D12" s="33"/>
    </row>
    <row r="13" spans="2:17" ht="31.5" customHeight="1" x14ac:dyDescent="0.25">
      <c r="D13" s="33"/>
    </row>
    <row r="14" spans="2:17" ht="31.5" customHeight="1" x14ac:dyDescent="0.25">
      <c r="D14" s="33"/>
    </row>
    <row r="15" spans="2:17" ht="31.5" customHeight="1" x14ac:dyDescent="0.25">
      <c r="D15" s="33"/>
    </row>
    <row r="16" spans="2:17" ht="31.5" customHeight="1" x14ac:dyDescent="0.25">
      <c r="D16" s="33"/>
    </row>
    <row r="17" spans="4:4" ht="31.5" customHeight="1" x14ac:dyDescent="0.25">
      <c r="D17" s="33"/>
    </row>
    <row r="18" spans="4:4" ht="31.5" customHeight="1" x14ac:dyDescent="0.25">
      <c r="D18" s="33"/>
    </row>
    <row r="19" spans="4:4" ht="31.5" customHeight="1" x14ac:dyDescent="0.25">
      <c r="D19" s="33"/>
    </row>
    <row r="20" spans="4:4" ht="31.5" customHeight="1" x14ac:dyDescent="0.25">
      <c r="D20" s="33"/>
    </row>
    <row r="21" spans="4:4" ht="31.5" customHeight="1" x14ac:dyDescent="0.25">
      <c r="D21" s="33"/>
    </row>
    <row r="22" spans="4:4" ht="31.5" customHeight="1" x14ac:dyDescent="0.25">
      <c r="D22" s="33"/>
    </row>
    <row r="23" spans="4:4" ht="31.5" customHeight="1" x14ac:dyDescent="0.25">
      <c r="D23" s="33"/>
    </row>
    <row r="24" spans="4:4" ht="31.5" customHeight="1" x14ac:dyDescent="0.25">
      <c r="D24" s="33"/>
    </row>
    <row r="25" spans="4:4" ht="31.5" customHeight="1" x14ac:dyDescent="0.25">
      <c r="D25" s="33"/>
    </row>
    <row r="26" spans="4:4" ht="31.5" customHeight="1" x14ac:dyDescent="0.25">
      <c r="D26" s="33"/>
    </row>
    <row r="27" spans="4:4" ht="31.5" customHeight="1" x14ac:dyDescent="0.25">
      <c r="D27" s="33"/>
    </row>
    <row r="28" spans="4:4" ht="31.5" customHeight="1" x14ac:dyDescent="0.25">
      <c r="D28" s="33"/>
    </row>
    <row r="29" spans="4:4" ht="31.5" customHeight="1" x14ac:dyDescent="0.25">
      <c r="D29" s="33"/>
    </row>
    <row r="30" spans="4:4" ht="31.5" customHeight="1" x14ac:dyDescent="0.25">
      <c r="D30" s="33"/>
    </row>
    <row r="31" spans="4:4" ht="31.5" customHeight="1" x14ac:dyDescent="0.25">
      <c r="D31" s="33"/>
    </row>
    <row r="32" spans="4:4" ht="31.5" customHeight="1" x14ac:dyDescent="0.25">
      <c r="D32" s="33"/>
    </row>
    <row r="33" spans="4:4" ht="31.5" customHeight="1" x14ac:dyDescent="0.25">
      <c r="D33" s="33"/>
    </row>
    <row r="34" spans="4:4" ht="31.5" customHeight="1" x14ac:dyDescent="0.25">
      <c r="D34" s="33"/>
    </row>
    <row r="35" spans="4:4" ht="31.5" customHeight="1" x14ac:dyDescent="0.25">
      <c r="D35" s="33"/>
    </row>
    <row r="36" spans="4:4" ht="46.9" customHeight="1" x14ac:dyDescent="0.25">
      <c r="D36" s="33"/>
    </row>
    <row r="37" spans="4:4" ht="46.9" customHeight="1" x14ac:dyDescent="0.25">
      <c r="D37" s="33"/>
    </row>
    <row r="38" spans="4:4" ht="46.9" customHeight="1" x14ac:dyDescent="0.25">
      <c r="D38" s="33"/>
    </row>
    <row r="39" spans="4:4" ht="46.9" customHeight="1" x14ac:dyDescent="0.25">
      <c r="D39" s="33"/>
    </row>
  </sheetData>
  <mergeCells count="8">
    <mergeCell ref="B9:F9"/>
    <mergeCell ref="B1:E1"/>
    <mergeCell ref="G1:J1"/>
    <mergeCell ref="L1:N1"/>
    <mergeCell ref="O1:P1"/>
    <mergeCell ref="B5:E5"/>
    <mergeCell ref="G5:J5"/>
    <mergeCell ref="L5:N5"/>
  </mergeCells>
  <pageMargins left="0.2" right="0.2" top="0.5" bottom="0.25" header="0.3" footer="0.3"/>
  <pageSetup orientation="landscape" r:id="rId1"/>
  <headerFooter>
    <oddHeader>&amp;C&amp;A</oddHead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9BEBE-21F3-476A-A442-E96BCC66898C}">
  <dimension ref="B1:Q36"/>
  <sheetViews>
    <sheetView topLeftCell="A7" workbookViewId="0">
      <selection activeCell="A12" sqref="A12:XFD38"/>
    </sheetView>
  </sheetViews>
  <sheetFormatPr defaultColWidth="9.140625" defaultRowHeight="46.9" customHeight="1" x14ac:dyDescent="0.25"/>
  <cols>
    <col min="1" max="1" width="1" style="7" customWidth="1"/>
    <col min="2" max="2" width="13.7109375" style="7" customWidth="1"/>
    <col min="3" max="3" width="7.140625" style="7" customWidth="1"/>
    <col min="4" max="4" width="8.85546875" style="7" customWidth="1"/>
    <col min="5" max="5" width="6.85546875" style="7" customWidth="1"/>
    <col min="6" max="6" width="6.28515625" style="7" customWidth="1"/>
    <col min="7" max="7" width="8.7109375" style="7" customWidth="1"/>
    <col min="8" max="10" width="7.7109375" style="7" customWidth="1"/>
    <col min="11" max="11" width="9" style="7" customWidth="1"/>
    <col min="12" max="12" width="9.140625" style="7" customWidth="1"/>
    <col min="13" max="13" width="8.5703125" style="7" customWidth="1"/>
    <col min="14" max="14" width="8.28515625" style="7" customWidth="1"/>
    <col min="15" max="16384" width="9.140625" style="7"/>
  </cols>
  <sheetData>
    <row r="1" spans="2:17" ht="23.45" customHeight="1" x14ac:dyDescent="0.3">
      <c r="B1" s="98" t="s">
        <v>24</v>
      </c>
      <c r="C1" s="93"/>
      <c r="D1" s="93"/>
      <c r="E1" s="93"/>
      <c r="G1" s="98" t="s">
        <v>23</v>
      </c>
      <c r="H1" s="93"/>
      <c r="I1" s="93"/>
      <c r="J1" s="93"/>
      <c r="L1" s="100" t="s">
        <v>1783</v>
      </c>
      <c r="M1" s="100"/>
      <c r="N1" s="100"/>
      <c r="O1" s="101"/>
      <c r="P1" s="101"/>
      <c r="Q1" s="7" t="s">
        <v>105</v>
      </c>
    </row>
    <row r="2" spans="2:17" ht="46.9" customHeight="1" x14ac:dyDescent="0.25">
      <c r="B2" s="2" t="str">
        <f>Summary!Y1</f>
        <v>2025 Members as of 4/18/2025</v>
      </c>
      <c r="C2" s="1" t="s">
        <v>0</v>
      </c>
      <c r="D2" s="1" t="s">
        <v>2026</v>
      </c>
      <c r="E2" s="10" t="s">
        <v>27</v>
      </c>
      <c r="G2" s="2" t="str">
        <f>B2</f>
        <v>2025 Members as of 4/18/2025</v>
      </c>
      <c r="H2" s="1" t="s">
        <v>0</v>
      </c>
      <c r="I2" s="1" t="str">
        <f>D2</f>
        <v>2025 Goal</v>
      </c>
      <c r="J2" s="10" t="s">
        <v>27</v>
      </c>
      <c r="L2" s="16" t="s">
        <v>1780</v>
      </c>
      <c r="M2" s="16" t="s">
        <v>1781</v>
      </c>
      <c r="N2" s="16" t="s">
        <v>27</v>
      </c>
    </row>
    <row r="3" spans="2:17" ht="19.149999999999999" customHeight="1" x14ac:dyDescent="0.25">
      <c r="B3" s="4">
        <f>SUMIFS('2025 Girls'!D:D,'2025 Girls'!$A:$A,$Q$1)+SUMIFS('2025 Girls'!D:D,'2025 Girls'!$A:$A,$Q$2)</f>
        <v>0</v>
      </c>
      <c r="C3" s="4" t="e">
        <f>VLOOKUP($Q$1,'2025 Girls'!A:G,6,0)</f>
        <v>#N/A</v>
      </c>
      <c r="D3" s="4">
        <v>0</v>
      </c>
      <c r="E3" s="4">
        <f>D3-B3</f>
        <v>0</v>
      </c>
      <c r="G3" s="4">
        <f>SUMIFS('2025 Girls'!E:E,'2025 Girls'!$A:$A,$Q$1)+SUMIFS('2025 Girls'!E:E,'2025 Girls'!$A:$A,$Q$2)</f>
        <v>0</v>
      </c>
      <c r="H3" s="4" t="e">
        <f>VLOOKUP($Q$1,'2025 Girls'!A:G,7,0)</f>
        <v>#N/A</v>
      </c>
      <c r="I3" s="4">
        <v>0</v>
      </c>
      <c r="J3" s="4">
        <f>I3-G3</f>
        <v>0</v>
      </c>
      <c r="L3" s="21">
        <f>D3+I3</f>
        <v>0</v>
      </c>
      <c r="M3" s="21">
        <f>B3+G3</f>
        <v>0</v>
      </c>
      <c r="N3" s="21">
        <f>L3-M3</f>
        <v>0</v>
      </c>
    </row>
    <row r="4" spans="2:17" ht="9.6" customHeight="1" x14ac:dyDescent="0.25"/>
    <row r="5" spans="2:17" ht="46.9" customHeight="1" x14ac:dyDescent="0.3">
      <c r="B5" s="98" t="s">
        <v>26</v>
      </c>
      <c r="C5" s="93"/>
      <c r="D5" s="93"/>
      <c r="E5" s="93"/>
      <c r="G5" s="98" t="s">
        <v>22</v>
      </c>
      <c r="H5" s="93"/>
      <c r="I5" s="93"/>
      <c r="J5" s="93"/>
      <c r="L5" s="100" t="s">
        <v>1784</v>
      </c>
      <c r="M5" s="100"/>
      <c r="N5" s="100"/>
    </row>
    <row r="6" spans="2:17" ht="64.900000000000006" customHeight="1" x14ac:dyDescent="0.25">
      <c r="B6" s="14" t="str">
        <f>B2</f>
        <v>2025 Members as of 4/18/2025</v>
      </c>
      <c r="C6" s="6" t="s">
        <v>0</v>
      </c>
      <c r="D6" s="6" t="str">
        <f>D2</f>
        <v>2025 Goal</v>
      </c>
      <c r="E6" s="10" t="s">
        <v>27</v>
      </c>
      <c r="G6" s="15" t="str">
        <f>B2</f>
        <v>2025 Members as of 4/18/2025</v>
      </c>
      <c r="H6" s="6" t="s">
        <v>20</v>
      </c>
      <c r="I6" s="6" t="str">
        <f>D2</f>
        <v>2025 Goal</v>
      </c>
      <c r="J6" s="10" t="s">
        <v>27</v>
      </c>
      <c r="L6" s="16" t="s">
        <v>1782</v>
      </c>
      <c r="M6" s="16" t="s">
        <v>1781</v>
      </c>
      <c r="N6" s="16" t="s">
        <v>27</v>
      </c>
    </row>
    <row r="7" spans="2:17" ht="24.6" customHeight="1" x14ac:dyDescent="0.25">
      <c r="B7" s="4">
        <f>SUMIFS('2025 Adults'!D:D,'2025 Adults'!$A:$A,$Q$1)</f>
        <v>11</v>
      </c>
      <c r="C7" s="21">
        <f>VLOOKUP($Q$1,'2025 Adults'!A:G,6,0)</f>
        <v>11</v>
      </c>
      <c r="D7" s="21">
        <v>15</v>
      </c>
      <c r="E7" s="4">
        <f>D7-B7</f>
        <v>4</v>
      </c>
      <c r="G7" s="21">
        <f>SUMIFS('2025 Adults'!E:E,'2025 Adults'!$A:$A,$Q$1)</f>
        <v>63</v>
      </c>
      <c r="H7" s="21">
        <f>VLOOKUP($Q$1,'2025 Adults'!A:G,7,0)</f>
        <v>55</v>
      </c>
      <c r="I7" s="21">
        <v>56</v>
      </c>
      <c r="J7" s="4">
        <f>I7-G7</f>
        <v>-7</v>
      </c>
      <c r="L7" s="21">
        <f>D7+I7</f>
        <v>71</v>
      </c>
      <c r="M7" s="21">
        <f>B7+G7</f>
        <v>74</v>
      </c>
      <c r="N7" s="21">
        <f>L7-M7</f>
        <v>-3</v>
      </c>
    </row>
    <row r="8" spans="2:17" ht="13.15" customHeight="1" x14ac:dyDescent="0.25"/>
    <row r="9" spans="2:17" ht="46.9" customHeight="1" x14ac:dyDescent="0.3">
      <c r="B9" s="98" t="s">
        <v>28</v>
      </c>
      <c r="C9" s="93"/>
      <c r="D9" s="93"/>
      <c r="E9" s="93"/>
      <c r="F9" s="93"/>
    </row>
    <row r="10" spans="2:17" ht="46.9" customHeight="1" x14ac:dyDescent="0.25">
      <c r="B10" s="3" t="s">
        <v>29</v>
      </c>
      <c r="C10" s="9" t="s">
        <v>21</v>
      </c>
      <c r="D10" s="10" t="s">
        <v>27</v>
      </c>
    </row>
    <row r="11" spans="2:17" ht="18" customHeight="1" x14ac:dyDescent="0.25">
      <c r="B11" s="5">
        <v>0</v>
      </c>
      <c r="C11" s="4">
        <f>COUNTIF('2025 New Troops'!A:A,$Q$1)</f>
        <v>0</v>
      </c>
      <c r="D11" s="4">
        <f>B11-C11</f>
        <v>0</v>
      </c>
    </row>
    <row r="12" spans="2:17" ht="31.5" customHeight="1" x14ac:dyDescent="0.25">
      <c r="D12" s="33"/>
    </row>
    <row r="13" spans="2:17" ht="31.5" customHeight="1" x14ac:dyDescent="0.25">
      <c r="D13" s="33"/>
    </row>
    <row r="14" spans="2:17" ht="31.5" customHeight="1" x14ac:dyDescent="0.25">
      <c r="D14" s="33"/>
    </row>
    <row r="15" spans="2:17" ht="31.5" customHeight="1" x14ac:dyDescent="0.25">
      <c r="D15" s="33"/>
    </row>
    <row r="16" spans="2:17" ht="31.5" customHeight="1" x14ac:dyDescent="0.25">
      <c r="D16" s="33"/>
    </row>
    <row r="17" spans="4:4" ht="31.5" customHeight="1" x14ac:dyDescent="0.25">
      <c r="D17" s="33"/>
    </row>
    <row r="18" spans="4:4" ht="31.5" customHeight="1" x14ac:dyDescent="0.25">
      <c r="D18" s="33"/>
    </row>
    <row r="19" spans="4:4" ht="31.5" customHeight="1" x14ac:dyDescent="0.25">
      <c r="D19" s="33"/>
    </row>
    <row r="20" spans="4:4" ht="31.5" customHeight="1" x14ac:dyDescent="0.25">
      <c r="D20" s="33"/>
    </row>
    <row r="21" spans="4:4" ht="31.5" customHeight="1" x14ac:dyDescent="0.25">
      <c r="D21" s="33"/>
    </row>
    <row r="22" spans="4:4" ht="31.5" customHeight="1" x14ac:dyDescent="0.25">
      <c r="D22" s="33"/>
    </row>
    <row r="23" spans="4:4" ht="31.5" customHeight="1" x14ac:dyDescent="0.25">
      <c r="D23" s="33"/>
    </row>
    <row r="24" spans="4:4" ht="31.5" customHeight="1" x14ac:dyDescent="0.25">
      <c r="D24" s="33"/>
    </row>
    <row r="25" spans="4:4" ht="31.5" customHeight="1" x14ac:dyDescent="0.25">
      <c r="D25" s="33"/>
    </row>
    <row r="26" spans="4:4" ht="31.5" customHeight="1" x14ac:dyDescent="0.25">
      <c r="D26" s="33"/>
    </row>
    <row r="27" spans="4:4" ht="31.5" customHeight="1" x14ac:dyDescent="0.25">
      <c r="D27" s="33"/>
    </row>
    <row r="28" spans="4:4" ht="31.5" customHeight="1" x14ac:dyDescent="0.25">
      <c r="D28" s="33"/>
    </row>
    <row r="29" spans="4:4" ht="31.5" customHeight="1" x14ac:dyDescent="0.25">
      <c r="D29" s="33"/>
    </row>
    <row r="30" spans="4:4" ht="31.5" customHeight="1" x14ac:dyDescent="0.25">
      <c r="D30" s="33"/>
    </row>
    <row r="31" spans="4:4" ht="31.5" customHeight="1" x14ac:dyDescent="0.25">
      <c r="D31" s="33"/>
    </row>
    <row r="32" spans="4:4" ht="31.5" customHeight="1" x14ac:dyDescent="0.25">
      <c r="D32" s="33"/>
    </row>
    <row r="33" spans="4:4" ht="46.9" customHeight="1" x14ac:dyDescent="0.25">
      <c r="D33" s="33"/>
    </row>
    <row r="34" spans="4:4" ht="46.9" customHeight="1" x14ac:dyDescent="0.25">
      <c r="D34" s="33"/>
    </row>
    <row r="35" spans="4:4" ht="46.9" customHeight="1" x14ac:dyDescent="0.25">
      <c r="D35" s="33"/>
    </row>
    <row r="36" spans="4:4" ht="46.9" customHeight="1" x14ac:dyDescent="0.25">
      <c r="D36" s="33"/>
    </row>
  </sheetData>
  <mergeCells count="8">
    <mergeCell ref="B9:F9"/>
    <mergeCell ref="B1:E1"/>
    <mergeCell ref="G1:J1"/>
    <mergeCell ref="L1:N1"/>
    <mergeCell ref="O1:P1"/>
    <mergeCell ref="B5:E5"/>
    <mergeCell ref="G5:J5"/>
    <mergeCell ref="L5:N5"/>
  </mergeCells>
  <pageMargins left="0.2" right="0.2" top="0.5" bottom="0.25" header="0.3" footer="0.3"/>
  <pageSetup orientation="landscape" r:id="rId1"/>
  <headerFooter>
    <oddHeader>&amp;C&amp;A</oddHead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732C8-8B4F-42EB-94B4-F79060D28525}">
  <dimension ref="A1:J521"/>
  <sheetViews>
    <sheetView topLeftCell="B99" workbookViewId="0">
      <selection activeCell="C115" sqref="C115"/>
    </sheetView>
  </sheetViews>
  <sheetFormatPr defaultRowHeight="15" x14ac:dyDescent="0.25"/>
  <cols>
    <col min="1" max="1" width="5.28515625" style="19" hidden="1" customWidth="1"/>
  </cols>
  <sheetData>
    <row r="1" spans="1:10" x14ac:dyDescent="0.25">
      <c r="A1" s="18" t="s">
        <v>4</v>
      </c>
      <c r="B1" t="s">
        <v>1823</v>
      </c>
      <c r="C1" t="s">
        <v>1785</v>
      </c>
      <c r="D1" t="s">
        <v>1786</v>
      </c>
      <c r="I1" t="s">
        <v>1785</v>
      </c>
    </row>
    <row r="2" spans="1:10" x14ac:dyDescent="0.25">
      <c r="A2" s="19">
        <v>201</v>
      </c>
      <c r="B2" t="s">
        <v>57</v>
      </c>
      <c r="C2" t="s">
        <v>57</v>
      </c>
      <c r="D2" t="s">
        <v>1787</v>
      </c>
      <c r="E2" t="str">
        <f>"Su"&amp;A2</f>
        <v>Su201</v>
      </c>
      <c r="I2" t="s">
        <v>57</v>
      </c>
      <c r="J2" t="s">
        <v>1788</v>
      </c>
    </row>
    <row r="3" spans="1:10" x14ac:dyDescent="0.25">
      <c r="A3" s="19">
        <v>204</v>
      </c>
      <c r="B3" t="s">
        <v>58</v>
      </c>
      <c r="C3" t="s">
        <v>58</v>
      </c>
      <c r="D3" t="s">
        <v>1789</v>
      </c>
      <c r="E3" t="str">
        <f t="shared" ref="E3:E66" si="0">"Su"&amp;A3</f>
        <v>Su204</v>
      </c>
      <c r="I3" t="s">
        <v>58</v>
      </c>
      <c r="J3" t="s">
        <v>1790</v>
      </c>
    </row>
    <row r="4" spans="1:10" x14ac:dyDescent="0.25">
      <c r="A4" s="19">
        <v>202</v>
      </c>
      <c r="B4" t="s">
        <v>87</v>
      </c>
      <c r="C4" t="s">
        <v>62</v>
      </c>
      <c r="D4" t="s">
        <v>1789</v>
      </c>
      <c r="E4" t="str">
        <f t="shared" si="0"/>
        <v>Su202</v>
      </c>
      <c r="I4" t="s">
        <v>62</v>
      </c>
      <c r="J4" t="s">
        <v>1790</v>
      </c>
    </row>
    <row r="5" spans="1:10" x14ac:dyDescent="0.25">
      <c r="A5" s="19">
        <v>205</v>
      </c>
      <c r="B5" t="s">
        <v>62</v>
      </c>
      <c r="C5" t="s">
        <v>62</v>
      </c>
      <c r="D5" t="s">
        <v>1789</v>
      </c>
      <c r="E5" t="str">
        <f t="shared" si="0"/>
        <v>Su205</v>
      </c>
      <c r="I5" t="s">
        <v>1</v>
      </c>
      <c r="J5" t="s">
        <v>1789</v>
      </c>
    </row>
    <row r="6" spans="1:10" x14ac:dyDescent="0.25">
      <c r="A6" s="19">
        <v>206</v>
      </c>
      <c r="B6" t="s">
        <v>1</v>
      </c>
      <c r="C6" t="s">
        <v>1</v>
      </c>
      <c r="D6" t="s">
        <v>1788</v>
      </c>
      <c r="E6" t="str">
        <f t="shared" si="0"/>
        <v>Su206</v>
      </c>
      <c r="I6" t="s">
        <v>69</v>
      </c>
      <c r="J6" t="s">
        <v>1789</v>
      </c>
    </row>
    <row r="7" spans="1:10" x14ac:dyDescent="0.25">
      <c r="A7" s="19">
        <v>211</v>
      </c>
      <c r="B7" t="s">
        <v>19</v>
      </c>
      <c r="C7" t="s">
        <v>19</v>
      </c>
      <c r="D7" t="s">
        <v>1788</v>
      </c>
      <c r="E7" t="str">
        <f t="shared" si="0"/>
        <v>Su211</v>
      </c>
      <c r="I7" t="s">
        <v>74</v>
      </c>
      <c r="J7" t="s">
        <v>1787</v>
      </c>
    </row>
    <row r="8" spans="1:10" x14ac:dyDescent="0.25">
      <c r="A8" s="19">
        <v>213</v>
      </c>
      <c r="B8" t="s">
        <v>74</v>
      </c>
      <c r="C8" t="s">
        <v>74</v>
      </c>
      <c r="D8" t="s">
        <v>1790</v>
      </c>
      <c r="E8" t="str">
        <f t="shared" si="0"/>
        <v>Su213</v>
      </c>
      <c r="I8" t="s">
        <v>84</v>
      </c>
      <c r="J8" t="s">
        <v>1791</v>
      </c>
    </row>
    <row r="9" spans="1:10" x14ac:dyDescent="0.25">
      <c r="A9" s="19">
        <v>214</v>
      </c>
      <c r="B9" t="s">
        <v>46</v>
      </c>
      <c r="C9" t="s">
        <v>1792</v>
      </c>
      <c r="D9" t="s">
        <v>1790</v>
      </c>
      <c r="E9" t="str">
        <f t="shared" si="0"/>
        <v>Su214</v>
      </c>
      <c r="I9" t="s">
        <v>56</v>
      </c>
      <c r="J9" t="s">
        <v>1791</v>
      </c>
    </row>
    <row r="10" spans="1:10" x14ac:dyDescent="0.25">
      <c r="A10" s="19">
        <v>215</v>
      </c>
      <c r="B10" t="s">
        <v>84</v>
      </c>
      <c r="C10" t="s">
        <v>84</v>
      </c>
      <c r="D10" t="s">
        <v>1791</v>
      </c>
      <c r="E10" t="str">
        <f t="shared" si="0"/>
        <v>Su215</v>
      </c>
      <c r="I10" t="s">
        <v>77</v>
      </c>
      <c r="J10" t="s">
        <v>1790</v>
      </c>
    </row>
    <row r="11" spans="1:10" x14ac:dyDescent="0.25">
      <c r="A11" s="19">
        <v>220</v>
      </c>
      <c r="B11" t="s">
        <v>68</v>
      </c>
      <c r="C11" t="s">
        <v>84</v>
      </c>
      <c r="D11" t="s">
        <v>1791</v>
      </c>
      <c r="E11" t="str">
        <f t="shared" si="0"/>
        <v>Su220</v>
      </c>
      <c r="I11" t="s">
        <v>44</v>
      </c>
      <c r="J11" t="s">
        <v>1791</v>
      </c>
    </row>
    <row r="12" spans="1:10" x14ac:dyDescent="0.25">
      <c r="A12" s="19">
        <v>217</v>
      </c>
      <c r="B12" t="s">
        <v>56</v>
      </c>
      <c r="C12" t="s">
        <v>56</v>
      </c>
      <c r="D12" t="s">
        <v>1791</v>
      </c>
      <c r="E12" t="str">
        <f t="shared" si="0"/>
        <v>Su217</v>
      </c>
      <c r="I12" t="s">
        <v>60</v>
      </c>
      <c r="J12" t="s">
        <v>1788</v>
      </c>
    </row>
    <row r="13" spans="1:10" s="7" customFormat="1" ht="75" x14ac:dyDescent="0.25">
      <c r="A13" s="68">
        <v>239</v>
      </c>
      <c r="B13" s="7" t="s">
        <v>88</v>
      </c>
      <c r="C13" s="7" t="s">
        <v>56</v>
      </c>
      <c r="D13" s="7" t="s">
        <v>1791</v>
      </c>
      <c r="E13" s="7" t="str">
        <f t="shared" si="0"/>
        <v>Su239</v>
      </c>
      <c r="I13" s="7" t="s">
        <v>55</v>
      </c>
      <c r="J13" s="71" t="str">
        <f>Summary!Y1</f>
        <v>2025 Members as of 4/18/2025</v>
      </c>
    </row>
    <row r="14" spans="1:10" s="7" customFormat="1" x14ac:dyDescent="0.25">
      <c r="A14" s="68">
        <v>223</v>
      </c>
      <c r="B14" s="7" t="s">
        <v>60</v>
      </c>
      <c r="C14" s="7" t="s">
        <v>60</v>
      </c>
      <c r="D14" s="7" t="s">
        <v>1787</v>
      </c>
      <c r="E14" s="33" t="str">
        <f t="shared" si="0"/>
        <v>Su223</v>
      </c>
      <c r="I14" s="7" t="s">
        <v>94</v>
      </c>
      <c r="J14" s="7" t="s">
        <v>1794</v>
      </c>
    </row>
    <row r="15" spans="1:10" s="7" customFormat="1" ht="30" x14ac:dyDescent="0.25">
      <c r="A15" s="68">
        <v>212</v>
      </c>
      <c r="B15" s="7" t="s">
        <v>81</v>
      </c>
      <c r="C15" s="7" t="s">
        <v>45</v>
      </c>
      <c r="D15" s="7" t="s">
        <v>1790</v>
      </c>
      <c r="E15" s="33" t="str">
        <f t="shared" si="0"/>
        <v>Su212</v>
      </c>
      <c r="I15" s="7" t="s">
        <v>1792</v>
      </c>
      <c r="J15" s="7" t="s">
        <v>1787</v>
      </c>
    </row>
    <row r="16" spans="1:10" s="7" customFormat="1" ht="30" x14ac:dyDescent="0.25">
      <c r="A16" s="68">
        <v>224</v>
      </c>
      <c r="B16" s="7" t="s">
        <v>45</v>
      </c>
      <c r="C16" s="7" t="s">
        <v>45</v>
      </c>
      <c r="D16" s="7" t="s">
        <v>1790</v>
      </c>
      <c r="E16" s="33" t="str">
        <f t="shared" si="0"/>
        <v>Su224</v>
      </c>
      <c r="I16" s="7" t="s">
        <v>104</v>
      </c>
      <c r="J16" s="7" t="s">
        <v>1794</v>
      </c>
    </row>
    <row r="17" spans="1:10" s="7" customFormat="1" ht="30" x14ac:dyDescent="0.25">
      <c r="A17" s="68">
        <v>227</v>
      </c>
      <c r="B17" s="7" t="s">
        <v>63</v>
      </c>
      <c r="C17" s="7" t="s">
        <v>45</v>
      </c>
      <c r="D17" s="7" t="s">
        <v>1790</v>
      </c>
      <c r="E17" s="33" t="str">
        <f t="shared" si="0"/>
        <v>Su227</v>
      </c>
      <c r="I17" s="7" t="s">
        <v>65</v>
      </c>
      <c r="J17" s="7" t="s">
        <v>1794</v>
      </c>
    </row>
    <row r="18" spans="1:10" s="7" customFormat="1" ht="30" x14ac:dyDescent="0.25">
      <c r="A18" s="68">
        <v>237</v>
      </c>
      <c r="B18" s="7" t="s">
        <v>79</v>
      </c>
      <c r="C18" s="7" t="s">
        <v>45</v>
      </c>
      <c r="D18" s="7" t="s">
        <v>1790</v>
      </c>
      <c r="E18" s="33" t="str">
        <f t="shared" si="0"/>
        <v>Su237</v>
      </c>
      <c r="I18" s="7" t="s">
        <v>51</v>
      </c>
      <c r="J18" s="7" t="s">
        <v>1793</v>
      </c>
    </row>
    <row r="19" spans="1:10" s="7" customFormat="1" x14ac:dyDescent="0.25">
      <c r="A19" s="68">
        <v>209</v>
      </c>
      <c r="B19" s="7" t="s">
        <v>114</v>
      </c>
      <c r="C19" s="7" t="s">
        <v>69</v>
      </c>
      <c r="D19" s="7" t="s">
        <v>1788</v>
      </c>
      <c r="E19" s="33" t="str">
        <f t="shared" si="0"/>
        <v>Su209</v>
      </c>
      <c r="I19" s="7" t="s">
        <v>19</v>
      </c>
      <c r="J19" s="7" t="s">
        <v>1789</v>
      </c>
    </row>
    <row r="20" spans="1:10" s="7" customFormat="1" x14ac:dyDescent="0.25">
      <c r="A20" s="68">
        <v>210</v>
      </c>
      <c r="B20" s="7" t="s">
        <v>64</v>
      </c>
      <c r="C20" s="7" t="s">
        <v>69</v>
      </c>
      <c r="D20" s="7" t="s">
        <v>1788</v>
      </c>
      <c r="E20" s="33" t="str">
        <f t="shared" si="0"/>
        <v>Su210</v>
      </c>
      <c r="I20" s="7" t="s">
        <v>45</v>
      </c>
      <c r="J20" s="7" t="s">
        <v>1787</v>
      </c>
    </row>
    <row r="21" spans="1:10" s="7" customFormat="1" x14ac:dyDescent="0.25">
      <c r="A21" s="68">
        <v>222</v>
      </c>
      <c r="B21" s="7" t="s">
        <v>54</v>
      </c>
      <c r="C21" s="7" t="s">
        <v>69</v>
      </c>
      <c r="D21" s="7" t="s">
        <v>1788</v>
      </c>
      <c r="E21" s="33" t="str">
        <f t="shared" si="0"/>
        <v>Su222</v>
      </c>
      <c r="I21" s="7" t="s">
        <v>89</v>
      </c>
      <c r="J21" s="7" t="s">
        <v>1794</v>
      </c>
    </row>
    <row r="22" spans="1:10" s="7" customFormat="1" x14ac:dyDescent="0.25">
      <c r="A22" s="68">
        <v>225</v>
      </c>
      <c r="B22" s="7" t="s">
        <v>69</v>
      </c>
      <c r="C22" s="7" t="s">
        <v>69</v>
      </c>
      <c r="D22" s="7" t="s">
        <v>1788</v>
      </c>
      <c r="E22" s="33" t="str">
        <f t="shared" si="0"/>
        <v>Su225</v>
      </c>
      <c r="I22" s="7" t="s">
        <v>41</v>
      </c>
      <c r="J22" s="7" t="s">
        <v>1794</v>
      </c>
    </row>
    <row r="23" spans="1:10" s="7" customFormat="1" x14ac:dyDescent="0.25">
      <c r="A23" s="68">
        <v>219</v>
      </c>
      <c r="B23" s="7" t="s">
        <v>82</v>
      </c>
      <c r="C23" s="7" t="s">
        <v>77</v>
      </c>
      <c r="D23" s="7" t="s">
        <v>1789</v>
      </c>
      <c r="E23" s="33" t="str">
        <f t="shared" si="0"/>
        <v>Su219</v>
      </c>
      <c r="I23" s="7" t="s">
        <v>80</v>
      </c>
      <c r="J23" s="7" t="s">
        <v>1788</v>
      </c>
    </row>
    <row r="24" spans="1:10" s="7" customFormat="1" x14ac:dyDescent="0.25">
      <c r="A24" s="68">
        <v>229</v>
      </c>
      <c r="B24" s="7" t="s">
        <v>77</v>
      </c>
      <c r="C24" s="7" t="s">
        <v>77</v>
      </c>
      <c r="D24" s="7" t="s">
        <v>1789</v>
      </c>
      <c r="E24" s="33" t="str">
        <f t="shared" si="0"/>
        <v>Su229</v>
      </c>
      <c r="I24" s="7" t="s">
        <v>138</v>
      </c>
      <c r="J24" s="7" t="s">
        <v>1794</v>
      </c>
    </row>
    <row r="25" spans="1:10" s="7" customFormat="1" x14ac:dyDescent="0.25">
      <c r="A25" s="68">
        <v>230</v>
      </c>
      <c r="B25" s="7" t="s">
        <v>80</v>
      </c>
      <c r="C25" s="7" t="s">
        <v>80</v>
      </c>
      <c r="D25" s="7" t="s">
        <v>1787</v>
      </c>
      <c r="E25" s="33" t="str">
        <f t="shared" si="0"/>
        <v>Su230</v>
      </c>
      <c r="I25" s="7" t="s">
        <v>1795</v>
      </c>
      <c r="J25" s="7" t="s">
        <v>1796</v>
      </c>
    </row>
    <row r="26" spans="1:10" s="7" customFormat="1" x14ac:dyDescent="0.25">
      <c r="A26" s="68">
        <v>232</v>
      </c>
      <c r="B26" s="7" t="s">
        <v>106</v>
      </c>
      <c r="C26" s="7" t="s">
        <v>106</v>
      </c>
      <c r="D26" s="7" t="s">
        <v>1797</v>
      </c>
      <c r="E26" s="33" t="str">
        <f t="shared" si="0"/>
        <v>Su232</v>
      </c>
    </row>
    <row r="27" spans="1:10" s="7" customFormat="1" x14ac:dyDescent="0.25">
      <c r="A27" s="68">
        <v>238</v>
      </c>
      <c r="B27" s="7" t="s">
        <v>44</v>
      </c>
      <c r="C27" s="7" t="s">
        <v>44</v>
      </c>
      <c r="D27" s="7" t="s">
        <v>1791</v>
      </c>
      <c r="E27" s="33" t="str">
        <f t="shared" si="0"/>
        <v>Su238</v>
      </c>
      <c r="I27" s="7" t="s">
        <v>47</v>
      </c>
      <c r="J27" s="7" t="s">
        <v>1793</v>
      </c>
    </row>
    <row r="28" spans="1:10" s="7" customFormat="1" x14ac:dyDescent="0.25">
      <c r="A28" s="68">
        <v>854</v>
      </c>
      <c r="B28" s="7" t="s">
        <v>61</v>
      </c>
      <c r="C28" s="7" t="s">
        <v>44</v>
      </c>
      <c r="D28" s="7" t="s">
        <v>1791</v>
      </c>
      <c r="E28" s="33" t="str">
        <f t="shared" si="0"/>
        <v>Su854</v>
      </c>
    </row>
    <row r="29" spans="1:10" s="7" customFormat="1" x14ac:dyDescent="0.25">
      <c r="A29" s="68">
        <v>240</v>
      </c>
      <c r="B29" s="7" t="s">
        <v>95</v>
      </c>
      <c r="C29" s="7" t="s">
        <v>95</v>
      </c>
      <c r="D29" s="7" t="s">
        <v>1797</v>
      </c>
      <c r="E29" s="33" t="str">
        <f t="shared" si="0"/>
        <v>Su240</v>
      </c>
    </row>
    <row r="30" spans="1:10" s="7" customFormat="1" x14ac:dyDescent="0.25">
      <c r="A30" s="68">
        <v>509</v>
      </c>
      <c r="B30" s="7" t="s">
        <v>94</v>
      </c>
      <c r="C30" s="7" t="s">
        <v>94</v>
      </c>
      <c r="D30" s="7" t="s">
        <v>1798</v>
      </c>
      <c r="E30" s="33" t="str">
        <f t="shared" si="0"/>
        <v>Su509</v>
      </c>
      <c r="I30" s="7" t="s">
        <v>50</v>
      </c>
      <c r="J30" s="7" t="s">
        <v>1799</v>
      </c>
    </row>
    <row r="31" spans="1:10" s="7" customFormat="1" x14ac:dyDescent="0.25">
      <c r="A31" s="68">
        <v>511</v>
      </c>
      <c r="B31" s="7" t="s">
        <v>130</v>
      </c>
      <c r="C31" s="7" t="s">
        <v>94</v>
      </c>
      <c r="D31" s="7" t="s">
        <v>1798</v>
      </c>
      <c r="E31" s="33" t="str">
        <f t="shared" si="0"/>
        <v>Su511</v>
      </c>
      <c r="I31" s="7" t="s">
        <v>101</v>
      </c>
      <c r="J31" s="7" t="s">
        <v>1799</v>
      </c>
    </row>
    <row r="32" spans="1:10" s="7" customFormat="1" x14ac:dyDescent="0.25">
      <c r="A32" s="68">
        <v>522</v>
      </c>
      <c r="B32" s="7" t="s">
        <v>86</v>
      </c>
      <c r="C32" s="7" t="s">
        <v>94</v>
      </c>
      <c r="D32" s="7" t="s">
        <v>1798</v>
      </c>
      <c r="E32" s="33" t="str">
        <f t="shared" si="0"/>
        <v>Su522</v>
      </c>
      <c r="I32" s="7" t="s">
        <v>1800</v>
      </c>
      <c r="J32" s="7" t="s">
        <v>1801</v>
      </c>
    </row>
    <row r="33" spans="1:10" s="7" customFormat="1" x14ac:dyDescent="0.25">
      <c r="A33" s="68">
        <v>548</v>
      </c>
      <c r="B33" s="7" t="s">
        <v>38</v>
      </c>
      <c r="C33" s="7" t="s">
        <v>94</v>
      </c>
      <c r="D33" s="7" t="s">
        <v>1798</v>
      </c>
      <c r="E33" s="33" t="str">
        <f t="shared" si="0"/>
        <v>Su548</v>
      </c>
    </row>
    <row r="34" spans="1:10" s="7" customFormat="1" x14ac:dyDescent="0.25">
      <c r="A34" s="68">
        <v>512</v>
      </c>
      <c r="B34" s="7" t="s">
        <v>97</v>
      </c>
      <c r="C34" s="7" t="s">
        <v>41</v>
      </c>
      <c r="D34" s="7" t="s">
        <v>1798</v>
      </c>
      <c r="E34" s="33" t="str">
        <f t="shared" si="0"/>
        <v>Su512</v>
      </c>
      <c r="I34" s="7" t="s">
        <v>39</v>
      </c>
      <c r="J34" s="7" t="s">
        <v>1802</v>
      </c>
    </row>
    <row r="35" spans="1:10" s="7" customFormat="1" x14ac:dyDescent="0.25">
      <c r="A35" s="68">
        <v>513</v>
      </c>
      <c r="B35" s="7" t="s">
        <v>41</v>
      </c>
      <c r="C35" s="7" t="s">
        <v>41</v>
      </c>
      <c r="D35" s="7" t="s">
        <v>1798</v>
      </c>
      <c r="E35" s="33" t="str">
        <f t="shared" si="0"/>
        <v>Su513</v>
      </c>
      <c r="I35" s="7" t="s">
        <v>93</v>
      </c>
      <c r="J35" s="7" t="s">
        <v>1802</v>
      </c>
    </row>
    <row r="36" spans="1:10" s="7" customFormat="1" x14ac:dyDescent="0.25">
      <c r="A36" s="68">
        <v>518</v>
      </c>
      <c r="B36" s="7" t="s">
        <v>67</v>
      </c>
      <c r="C36" s="7" t="s">
        <v>41</v>
      </c>
      <c r="D36" s="7" t="s">
        <v>1798</v>
      </c>
      <c r="E36" s="33" t="str">
        <f t="shared" si="0"/>
        <v>Su518</v>
      </c>
      <c r="I36" s="7" t="s">
        <v>116</v>
      </c>
      <c r="J36" s="7" t="s">
        <v>1801</v>
      </c>
    </row>
    <row r="37" spans="1:10" s="7" customFormat="1" x14ac:dyDescent="0.25">
      <c r="A37" s="68">
        <v>510</v>
      </c>
      <c r="B37" s="7" t="s">
        <v>135</v>
      </c>
      <c r="C37" s="7" t="s">
        <v>104</v>
      </c>
      <c r="D37" s="7" t="s">
        <v>1798</v>
      </c>
      <c r="E37" s="33" t="str">
        <f t="shared" si="0"/>
        <v>Su510</v>
      </c>
      <c r="I37" s="7" t="s">
        <v>35</v>
      </c>
      <c r="J37" s="7" t="s">
        <v>1799</v>
      </c>
    </row>
    <row r="38" spans="1:10" s="7" customFormat="1" x14ac:dyDescent="0.25">
      <c r="A38" s="68">
        <v>516</v>
      </c>
      <c r="B38" s="7" t="s">
        <v>104</v>
      </c>
      <c r="C38" s="7" t="s">
        <v>104</v>
      </c>
      <c r="D38" s="7" t="s">
        <v>1798</v>
      </c>
      <c r="E38" s="33" t="str">
        <f t="shared" si="0"/>
        <v>Su516</v>
      </c>
      <c r="I38" s="69" t="s">
        <v>1803</v>
      </c>
      <c r="J38" s="7" t="s">
        <v>1801</v>
      </c>
    </row>
    <row r="39" spans="1:10" s="7" customFormat="1" x14ac:dyDescent="0.25">
      <c r="A39" s="68">
        <v>645</v>
      </c>
      <c r="B39" s="7" t="s">
        <v>1807</v>
      </c>
      <c r="C39" s="7" t="s">
        <v>104</v>
      </c>
      <c r="D39" s="7" t="s">
        <v>1798</v>
      </c>
      <c r="E39" s="33" t="str">
        <f t="shared" si="0"/>
        <v>Su645</v>
      </c>
    </row>
    <row r="40" spans="1:10" s="7" customFormat="1" x14ac:dyDescent="0.25">
      <c r="A40" s="68">
        <v>514</v>
      </c>
      <c r="B40" s="7" t="s">
        <v>91</v>
      </c>
      <c r="C40" s="7" t="s">
        <v>65</v>
      </c>
      <c r="D40" s="7" t="s">
        <v>1798</v>
      </c>
      <c r="E40" s="33" t="str">
        <f t="shared" si="0"/>
        <v>Su514</v>
      </c>
      <c r="I40" s="7" t="s">
        <v>76</v>
      </c>
      <c r="J40" s="7" t="s">
        <v>1802</v>
      </c>
    </row>
    <row r="41" spans="1:10" s="7" customFormat="1" x14ac:dyDescent="0.25">
      <c r="A41" s="68">
        <v>530</v>
      </c>
      <c r="B41" s="7" t="s">
        <v>65</v>
      </c>
      <c r="C41" s="7" t="s">
        <v>65</v>
      </c>
      <c r="D41" s="7" t="s">
        <v>1798</v>
      </c>
      <c r="E41" s="33" t="str">
        <f t="shared" si="0"/>
        <v>Su530</v>
      </c>
    </row>
    <row r="42" spans="1:10" s="7" customFormat="1" x14ac:dyDescent="0.25">
      <c r="A42" s="68">
        <v>534</v>
      </c>
      <c r="B42" s="7" t="s">
        <v>75</v>
      </c>
      <c r="C42" s="7" t="s">
        <v>65</v>
      </c>
      <c r="D42" s="7" t="s">
        <v>1798</v>
      </c>
      <c r="E42" s="33" t="str">
        <f t="shared" si="0"/>
        <v>Su534</v>
      </c>
    </row>
    <row r="43" spans="1:10" s="7" customFormat="1" x14ac:dyDescent="0.25">
      <c r="A43" s="68">
        <v>543</v>
      </c>
      <c r="B43" s="7" t="s">
        <v>109</v>
      </c>
      <c r="C43" s="7" t="s">
        <v>65</v>
      </c>
      <c r="D43" s="7" t="s">
        <v>1798</v>
      </c>
      <c r="E43" s="33" t="str">
        <f t="shared" si="0"/>
        <v>Su543</v>
      </c>
    </row>
    <row r="44" spans="1:10" s="7" customFormat="1" x14ac:dyDescent="0.25">
      <c r="A44" s="68">
        <v>544</v>
      </c>
      <c r="B44" s="7" t="s">
        <v>129</v>
      </c>
      <c r="C44" s="7" t="s">
        <v>65</v>
      </c>
      <c r="D44" s="7" t="s">
        <v>1798</v>
      </c>
      <c r="E44" s="33" t="str">
        <f t="shared" si="0"/>
        <v>Su544</v>
      </c>
    </row>
    <row r="45" spans="1:10" s="7" customFormat="1" x14ac:dyDescent="0.25">
      <c r="A45" s="68">
        <v>545</v>
      </c>
      <c r="B45" s="7" t="s">
        <v>1808</v>
      </c>
      <c r="C45" s="7" t="s">
        <v>65</v>
      </c>
      <c r="D45" s="7" t="s">
        <v>1798</v>
      </c>
      <c r="E45" s="33" t="str">
        <f t="shared" si="0"/>
        <v>Su545</v>
      </c>
    </row>
    <row r="46" spans="1:10" s="7" customFormat="1" x14ac:dyDescent="0.25">
      <c r="A46" s="68">
        <v>517</v>
      </c>
      <c r="B46" s="7" t="s">
        <v>1809</v>
      </c>
      <c r="C46" s="7" t="s">
        <v>138</v>
      </c>
      <c r="D46" s="7" t="s">
        <v>1798</v>
      </c>
      <c r="E46" s="33" t="str">
        <f t="shared" si="0"/>
        <v>Su517</v>
      </c>
      <c r="I46" s="7" t="s">
        <v>103</v>
      </c>
      <c r="J46" s="7" t="s">
        <v>1801</v>
      </c>
    </row>
    <row r="47" spans="1:10" s="7" customFormat="1" x14ac:dyDescent="0.25">
      <c r="A47" s="68">
        <v>531</v>
      </c>
      <c r="B47" s="7" t="s">
        <v>138</v>
      </c>
      <c r="C47" s="7" t="s">
        <v>138</v>
      </c>
      <c r="D47" s="7" t="s">
        <v>1798</v>
      </c>
      <c r="E47" s="33" t="str">
        <f t="shared" si="0"/>
        <v>Su531</v>
      </c>
    </row>
    <row r="48" spans="1:10" s="7" customFormat="1" x14ac:dyDescent="0.25">
      <c r="A48" s="68">
        <v>552</v>
      </c>
      <c r="B48" s="7" t="s">
        <v>99</v>
      </c>
      <c r="C48" s="7" t="s">
        <v>138</v>
      </c>
      <c r="D48" s="7" t="s">
        <v>1798</v>
      </c>
      <c r="E48" s="33" t="str">
        <f t="shared" si="0"/>
        <v>Su552</v>
      </c>
    </row>
    <row r="49" spans="1:10" s="7" customFormat="1" x14ac:dyDescent="0.25">
      <c r="A49" s="68">
        <v>560</v>
      </c>
      <c r="B49" s="7" t="s">
        <v>1810</v>
      </c>
      <c r="C49" s="7" t="s">
        <v>138</v>
      </c>
      <c r="D49" s="7" t="s">
        <v>1798</v>
      </c>
      <c r="E49" s="33" t="str">
        <f t="shared" si="0"/>
        <v>Su560</v>
      </c>
    </row>
    <row r="50" spans="1:10" s="7" customFormat="1" x14ac:dyDescent="0.25">
      <c r="A50" s="68">
        <v>562</v>
      </c>
      <c r="B50" s="7" t="s">
        <v>108</v>
      </c>
      <c r="C50" s="7" t="s">
        <v>138</v>
      </c>
      <c r="D50" s="7" t="s">
        <v>1798</v>
      </c>
      <c r="E50" s="33" t="str">
        <f t="shared" si="0"/>
        <v>Su562</v>
      </c>
    </row>
    <row r="51" spans="1:10" s="7" customFormat="1" x14ac:dyDescent="0.25">
      <c r="A51" s="68">
        <v>563</v>
      </c>
      <c r="B51" s="7" t="s">
        <v>133</v>
      </c>
      <c r="C51" s="7" t="s">
        <v>138</v>
      </c>
      <c r="D51" s="7" t="s">
        <v>1798</v>
      </c>
      <c r="E51" s="33" t="str">
        <f t="shared" si="0"/>
        <v>Su563</v>
      </c>
    </row>
    <row r="52" spans="1:10" s="7" customFormat="1" x14ac:dyDescent="0.25">
      <c r="A52" s="68">
        <v>504</v>
      </c>
      <c r="B52" s="7" t="s">
        <v>115</v>
      </c>
      <c r="C52" s="7" t="s">
        <v>89</v>
      </c>
      <c r="D52" s="7" t="s">
        <v>1798</v>
      </c>
      <c r="E52" s="33" t="str">
        <f t="shared" si="0"/>
        <v>Su504</v>
      </c>
      <c r="I52" s="7" t="s">
        <v>49</v>
      </c>
      <c r="J52" s="7" t="s">
        <v>1793</v>
      </c>
    </row>
    <row r="53" spans="1:10" s="7" customFormat="1" x14ac:dyDescent="0.25">
      <c r="A53" s="68">
        <v>523</v>
      </c>
      <c r="B53" s="7" t="s">
        <v>1811</v>
      </c>
      <c r="C53" s="7" t="s">
        <v>89</v>
      </c>
      <c r="D53" s="7" t="s">
        <v>1798</v>
      </c>
      <c r="E53" s="33" t="str">
        <f t="shared" si="0"/>
        <v>Su523</v>
      </c>
    </row>
    <row r="54" spans="1:10" s="7" customFormat="1" x14ac:dyDescent="0.25">
      <c r="A54" s="68">
        <v>532</v>
      </c>
      <c r="B54" s="7" t="s">
        <v>107</v>
      </c>
      <c r="C54" s="7" t="s">
        <v>89</v>
      </c>
      <c r="D54" s="7" t="s">
        <v>1798</v>
      </c>
      <c r="E54" s="33" t="str">
        <f t="shared" si="0"/>
        <v>Su532</v>
      </c>
    </row>
    <row r="55" spans="1:10" s="7" customFormat="1" x14ac:dyDescent="0.25">
      <c r="A55" s="68">
        <v>533</v>
      </c>
      <c r="B55" s="7" t="s">
        <v>89</v>
      </c>
      <c r="C55" s="7" t="s">
        <v>89</v>
      </c>
      <c r="D55" s="7" t="s">
        <v>1798</v>
      </c>
      <c r="E55" s="33" t="str">
        <f t="shared" si="0"/>
        <v>Su533</v>
      </c>
    </row>
    <row r="56" spans="1:10" s="7" customFormat="1" x14ac:dyDescent="0.25">
      <c r="A56" s="68">
        <v>535</v>
      </c>
      <c r="B56" s="7" t="s">
        <v>128</v>
      </c>
      <c r="C56" s="7" t="s">
        <v>89</v>
      </c>
      <c r="D56" s="7" t="s">
        <v>1798</v>
      </c>
      <c r="E56" s="33" t="str">
        <f t="shared" si="0"/>
        <v>Su535</v>
      </c>
    </row>
    <row r="57" spans="1:10" s="7" customFormat="1" x14ac:dyDescent="0.25">
      <c r="A57" s="68">
        <v>536</v>
      </c>
      <c r="B57" s="7" t="s">
        <v>1795</v>
      </c>
      <c r="C57" s="7" t="s">
        <v>1795</v>
      </c>
      <c r="D57" s="7" t="s">
        <v>1798</v>
      </c>
      <c r="E57" s="33" t="str">
        <f t="shared" si="0"/>
        <v>Su536</v>
      </c>
    </row>
    <row r="58" spans="1:10" s="7" customFormat="1" x14ac:dyDescent="0.25">
      <c r="A58" s="68">
        <v>542</v>
      </c>
      <c r="B58" s="7" t="s">
        <v>1812</v>
      </c>
      <c r="C58" s="7" t="s">
        <v>1795</v>
      </c>
      <c r="D58" s="7" t="s">
        <v>1798</v>
      </c>
      <c r="E58" s="33" t="str">
        <f t="shared" si="0"/>
        <v>Su542</v>
      </c>
    </row>
    <row r="59" spans="1:10" x14ac:dyDescent="0.25">
      <c r="A59" s="19">
        <v>551</v>
      </c>
      <c r="B59" t="s">
        <v>1813</v>
      </c>
      <c r="C59" t="s">
        <v>1795</v>
      </c>
      <c r="D59" t="s">
        <v>1798</v>
      </c>
      <c r="E59" s="31" t="str">
        <f t="shared" si="0"/>
        <v>Su551</v>
      </c>
    </row>
    <row r="60" spans="1:10" x14ac:dyDescent="0.25">
      <c r="A60" s="19">
        <v>555</v>
      </c>
      <c r="B60" t="s">
        <v>83</v>
      </c>
      <c r="C60" t="s">
        <v>1795</v>
      </c>
      <c r="D60" t="s">
        <v>1798</v>
      </c>
      <c r="E60" s="31" t="str">
        <f t="shared" si="0"/>
        <v>Su555</v>
      </c>
    </row>
    <row r="61" spans="1:10" x14ac:dyDescent="0.25">
      <c r="A61" s="19">
        <v>561</v>
      </c>
      <c r="B61" t="s">
        <v>111</v>
      </c>
      <c r="C61" t="s">
        <v>1795</v>
      </c>
      <c r="D61" t="s">
        <v>1798</v>
      </c>
      <c r="E61" s="31" t="str">
        <f t="shared" si="0"/>
        <v>Su561</v>
      </c>
    </row>
    <row r="62" spans="1:10" x14ac:dyDescent="0.25">
      <c r="A62" s="19">
        <v>594</v>
      </c>
      <c r="B62" t="s">
        <v>103</v>
      </c>
      <c r="C62" t="s">
        <v>103</v>
      </c>
      <c r="D62" t="s">
        <v>1797</v>
      </c>
      <c r="E62" s="31" t="str">
        <f t="shared" si="0"/>
        <v>Su594</v>
      </c>
    </row>
    <row r="63" spans="1:10" x14ac:dyDescent="0.25">
      <c r="A63" s="19">
        <v>602</v>
      </c>
      <c r="B63" t="s">
        <v>71</v>
      </c>
      <c r="C63" t="s">
        <v>51</v>
      </c>
      <c r="D63" t="s">
        <v>1793</v>
      </c>
      <c r="E63" t="str">
        <f t="shared" si="0"/>
        <v>Su602</v>
      </c>
    </row>
    <row r="64" spans="1:10" x14ac:dyDescent="0.25">
      <c r="A64" s="19">
        <v>604</v>
      </c>
      <c r="B64" t="s">
        <v>1814</v>
      </c>
      <c r="C64" t="s">
        <v>51</v>
      </c>
      <c r="D64" t="s">
        <v>1793</v>
      </c>
      <c r="E64" t="str">
        <f t="shared" si="0"/>
        <v>Su604</v>
      </c>
    </row>
    <row r="65" spans="1:5" x14ac:dyDescent="0.25">
      <c r="A65" s="19">
        <v>609</v>
      </c>
      <c r="B65" t="s">
        <v>132</v>
      </c>
      <c r="C65" t="s">
        <v>51</v>
      </c>
      <c r="D65" t="s">
        <v>1793</v>
      </c>
      <c r="E65" t="str">
        <f t="shared" si="0"/>
        <v>Su609</v>
      </c>
    </row>
    <row r="66" spans="1:5" x14ac:dyDescent="0.25">
      <c r="A66" s="19">
        <v>612</v>
      </c>
      <c r="B66" t="s">
        <v>51</v>
      </c>
      <c r="C66" t="s">
        <v>51</v>
      </c>
      <c r="D66" t="s">
        <v>1793</v>
      </c>
      <c r="E66" t="str">
        <f t="shared" si="0"/>
        <v>Su612</v>
      </c>
    </row>
    <row r="67" spans="1:5" x14ac:dyDescent="0.25">
      <c r="A67" s="19">
        <v>623</v>
      </c>
      <c r="B67" t="s">
        <v>1815</v>
      </c>
      <c r="C67" s="20" t="s">
        <v>51</v>
      </c>
      <c r="D67" t="s">
        <v>1793</v>
      </c>
      <c r="E67" t="str">
        <f t="shared" ref="E67:E111" si="1">"Su"&amp;A67</f>
        <v>Su623</v>
      </c>
    </row>
    <row r="68" spans="1:5" x14ac:dyDescent="0.25">
      <c r="A68" s="19">
        <v>626</v>
      </c>
      <c r="B68" t="s">
        <v>85</v>
      </c>
      <c r="C68" t="s">
        <v>51</v>
      </c>
      <c r="D68" t="s">
        <v>1793</v>
      </c>
      <c r="E68" t="str">
        <f t="shared" si="1"/>
        <v>Su626</v>
      </c>
    </row>
    <row r="69" spans="1:5" x14ac:dyDescent="0.25">
      <c r="A69" s="19">
        <v>603</v>
      </c>
      <c r="B69" t="s">
        <v>90</v>
      </c>
      <c r="C69" t="s">
        <v>47</v>
      </c>
      <c r="D69" t="s">
        <v>1793</v>
      </c>
      <c r="E69" t="str">
        <f t="shared" si="1"/>
        <v>Su603</v>
      </c>
    </row>
    <row r="70" spans="1:5" x14ac:dyDescent="0.25">
      <c r="A70" s="19">
        <v>611</v>
      </c>
      <c r="B70" t="s">
        <v>78</v>
      </c>
      <c r="C70" t="s">
        <v>47</v>
      </c>
      <c r="D70" t="s">
        <v>1793</v>
      </c>
      <c r="E70" t="str">
        <f t="shared" si="1"/>
        <v>Su611</v>
      </c>
    </row>
    <row r="71" spans="1:5" x14ac:dyDescent="0.25">
      <c r="A71" s="19">
        <v>616</v>
      </c>
      <c r="B71" t="s">
        <v>47</v>
      </c>
      <c r="C71" t="s">
        <v>47</v>
      </c>
      <c r="D71" t="s">
        <v>1793</v>
      </c>
      <c r="E71" t="str">
        <f t="shared" si="1"/>
        <v>Su616</v>
      </c>
    </row>
    <row r="72" spans="1:5" x14ac:dyDescent="0.25">
      <c r="A72" s="19">
        <v>625</v>
      </c>
      <c r="B72" t="s">
        <v>72</v>
      </c>
      <c r="C72" t="s">
        <v>47</v>
      </c>
      <c r="D72" t="s">
        <v>1793</v>
      </c>
      <c r="E72" t="str">
        <f t="shared" si="1"/>
        <v>Su625</v>
      </c>
    </row>
    <row r="73" spans="1:5" x14ac:dyDescent="0.25">
      <c r="A73" s="19">
        <v>605</v>
      </c>
      <c r="B73" t="s">
        <v>43</v>
      </c>
      <c r="C73" t="s">
        <v>55</v>
      </c>
      <c r="D73" t="s">
        <v>1793</v>
      </c>
      <c r="E73" t="str">
        <f t="shared" si="1"/>
        <v>Su605</v>
      </c>
    </row>
    <row r="74" spans="1:5" x14ac:dyDescent="0.25">
      <c r="A74" s="19">
        <v>606</v>
      </c>
      <c r="B74" t="s">
        <v>134</v>
      </c>
      <c r="C74" t="s">
        <v>55</v>
      </c>
      <c r="D74" t="s">
        <v>1793</v>
      </c>
      <c r="E74" t="str">
        <f t="shared" si="1"/>
        <v>Su606</v>
      </c>
    </row>
    <row r="75" spans="1:5" x14ac:dyDescent="0.25">
      <c r="A75" s="19">
        <v>615</v>
      </c>
      <c r="B75" t="s">
        <v>136</v>
      </c>
      <c r="C75" t="s">
        <v>55</v>
      </c>
      <c r="D75" t="s">
        <v>1793</v>
      </c>
      <c r="E75" t="str">
        <f t="shared" si="1"/>
        <v>Su615</v>
      </c>
    </row>
    <row r="76" spans="1:5" x14ac:dyDescent="0.25">
      <c r="A76" s="19">
        <v>617</v>
      </c>
      <c r="B76" t="s">
        <v>55</v>
      </c>
      <c r="C76" t="s">
        <v>55</v>
      </c>
      <c r="D76" t="s">
        <v>1793</v>
      </c>
      <c r="E76" t="str">
        <f t="shared" si="1"/>
        <v>Su617</v>
      </c>
    </row>
    <row r="77" spans="1:5" x14ac:dyDescent="0.25">
      <c r="A77" s="19">
        <v>634</v>
      </c>
      <c r="B77" t="s">
        <v>131</v>
      </c>
      <c r="C77" t="s">
        <v>55</v>
      </c>
      <c r="D77" t="s">
        <v>1793</v>
      </c>
      <c r="E77" t="str">
        <f t="shared" si="1"/>
        <v>Su634</v>
      </c>
    </row>
    <row r="78" spans="1:5" x14ac:dyDescent="0.25">
      <c r="A78" s="19">
        <v>610</v>
      </c>
      <c r="B78" t="s">
        <v>113</v>
      </c>
      <c r="C78" t="s">
        <v>49</v>
      </c>
      <c r="D78" t="s">
        <v>1793</v>
      </c>
      <c r="E78" t="str">
        <f t="shared" si="1"/>
        <v>Su610</v>
      </c>
    </row>
    <row r="79" spans="1:5" x14ac:dyDescent="0.25">
      <c r="A79" s="19">
        <v>628</v>
      </c>
      <c r="B79" t="s">
        <v>49</v>
      </c>
      <c r="C79" t="s">
        <v>49</v>
      </c>
      <c r="D79" t="s">
        <v>1793</v>
      </c>
      <c r="E79" t="str">
        <f t="shared" si="1"/>
        <v>Su628</v>
      </c>
    </row>
    <row r="80" spans="1:5" x14ac:dyDescent="0.25">
      <c r="A80" s="19">
        <v>629</v>
      </c>
      <c r="B80" t="s">
        <v>40</v>
      </c>
      <c r="C80" t="s">
        <v>49</v>
      </c>
      <c r="D80" t="s">
        <v>1793</v>
      </c>
      <c r="E80" t="str">
        <f t="shared" si="1"/>
        <v>Su629</v>
      </c>
    </row>
    <row r="81" spans="1:5" x14ac:dyDescent="0.25">
      <c r="A81" s="19">
        <v>650</v>
      </c>
      <c r="B81" t="s">
        <v>1816</v>
      </c>
      <c r="C81" t="s">
        <v>49</v>
      </c>
      <c r="D81" t="s">
        <v>1793</v>
      </c>
      <c r="E81" t="str">
        <f t="shared" si="1"/>
        <v>Su650</v>
      </c>
    </row>
    <row r="82" spans="1:5" x14ac:dyDescent="0.25">
      <c r="A82">
        <v>691</v>
      </c>
      <c r="B82" t="s">
        <v>116</v>
      </c>
      <c r="C82" t="s">
        <v>116</v>
      </c>
      <c r="D82" t="s">
        <v>1797</v>
      </c>
      <c r="E82" t="str">
        <f t="shared" si="1"/>
        <v>Su691</v>
      </c>
    </row>
    <row r="83" spans="1:5" x14ac:dyDescent="0.25">
      <c r="A83">
        <v>697</v>
      </c>
      <c r="B83" t="s">
        <v>1804</v>
      </c>
      <c r="C83" t="s">
        <v>1804</v>
      </c>
      <c r="D83" t="s">
        <v>1797</v>
      </c>
      <c r="E83" t="str">
        <f t="shared" si="1"/>
        <v>Su697</v>
      </c>
    </row>
    <row r="84" spans="1:5" x14ac:dyDescent="0.25">
      <c r="A84" s="19">
        <v>702</v>
      </c>
      <c r="B84" t="s">
        <v>50</v>
      </c>
      <c r="C84" t="s">
        <v>50</v>
      </c>
      <c r="D84" t="s">
        <v>1805</v>
      </c>
      <c r="E84" t="str">
        <f t="shared" si="1"/>
        <v>Su702</v>
      </c>
    </row>
    <row r="85" spans="1:5" x14ac:dyDescent="0.25">
      <c r="A85" s="19">
        <v>740</v>
      </c>
      <c r="B85" t="s">
        <v>92</v>
      </c>
      <c r="C85" t="s">
        <v>50</v>
      </c>
      <c r="D85" t="s">
        <v>1805</v>
      </c>
      <c r="E85" t="str">
        <f t="shared" si="1"/>
        <v>Su740</v>
      </c>
    </row>
    <row r="86" spans="1:5" x14ac:dyDescent="0.25">
      <c r="A86" s="19">
        <v>751</v>
      </c>
      <c r="B86" t="s">
        <v>1817</v>
      </c>
      <c r="C86" t="s">
        <v>50</v>
      </c>
      <c r="D86" t="s">
        <v>1805</v>
      </c>
      <c r="E86" t="str">
        <f t="shared" si="1"/>
        <v>Su751</v>
      </c>
    </row>
    <row r="87" spans="1:5" x14ac:dyDescent="0.25">
      <c r="A87" s="19">
        <v>753</v>
      </c>
      <c r="B87" t="s">
        <v>1818</v>
      </c>
      <c r="C87" t="s">
        <v>50</v>
      </c>
      <c r="D87" t="s">
        <v>1805</v>
      </c>
      <c r="E87" t="str">
        <f t="shared" si="1"/>
        <v>Su753</v>
      </c>
    </row>
    <row r="88" spans="1:5" x14ac:dyDescent="0.25">
      <c r="A88" s="19">
        <v>755</v>
      </c>
      <c r="B88" t="s">
        <v>36</v>
      </c>
      <c r="C88" t="s">
        <v>50</v>
      </c>
      <c r="D88" t="s">
        <v>1805</v>
      </c>
      <c r="E88" t="str">
        <f t="shared" si="1"/>
        <v>Su755</v>
      </c>
    </row>
    <row r="89" spans="1:5" x14ac:dyDescent="0.25">
      <c r="A89" s="19">
        <v>715</v>
      </c>
      <c r="B89" t="s">
        <v>35</v>
      </c>
      <c r="C89" t="s">
        <v>35</v>
      </c>
      <c r="D89" t="s">
        <v>1805</v>
      </c>
      <c r="E89" t="str">
        <f t="shared" si="1"/>
        <v>Su715</v>
      </c>
    </row>
    <row r="90" spans="1:5" x14ac:dyDescent="0.25">
      <c r="A90" s="19">
        <v>733</v>
      </c>
      <c r="B90" t="s">
        <v>124</v>
      </c>
      <c r="C90" t="s">
        <v>35</v>
      </c>
      <c r="D90" t="s">
        <v>1805</v>
      </c>
      <c r="E90" t="str">
        <f t="shared" si="1"/>
        <v>Su733</v>
      </c>
    </row>
    <row r="91" spans="1:5" x14ac:dyDescent="0.25">
      <c r="A91" s="19">
        <v>741</v>
      </c>
      <c r="B91" t="s">
        <v>1819</v>
      </c>
      <c r="C91" t="s">
        <v>35</v>
      </c>
      <c r="D91" t="s">
        <v>1805</v>
      </c>
      <c r="E91" t="str">
        <f t="shared" si="1"/>
        <v>Su741</v>
      </c>
    </row>
    <row r="92" spans="1:5" x14ac:dyDescent="0.25">
      <c r="A92" s="19">
        <v>722</v>
      </c>
      <c r="B92" t="s">
        <v>101</v>
      </c>
      <c r="C92" t="s">
        <v>101</v>
      </c>
      <c r="D92" t="s">
        <v>1805</v>
      </c>
      <c r="E92" t="str">
        <f t="shared" si="1"/>
        <v>Su722</v>
      </c>
    </row>
    <row r="93" spans="1:5" x14ac:dyDescent="0.25">
      <c r="A93" s="19">
        <v>747</v>
      </c>
      <c r="B93" t="s">
        <v>126</v>
      </c>
      <c r="C93" t="s">
        <v>101</v>
      </c>
      <c r="D93" t="s">
        <v>1805</v>
      </c>
      <c r="E93" t="str">
        <f t="shared" si="1"/>
        <v>Su747</v>
      </c>
    </row>
    <row r="94" spans="1:5" x14ac:dyDescent="0.25">
      <c r="A94" s="19">
        <v>748</v>
      </c>
      <c r="B94" t="s">
        <v>59</v>
      </c>
      <c r="C94" t="s">
        <v>101</v>
      </c>
      <c r="D94" t="s">
        <v>1805</v>
      </c>
      <c r="E94" t="str">
        <f t="shared" si="1"/>
        <v>Su748</v>
      </c>
    </row>
    <row r="95" spans="1:5" x14ac:dyDescent="0.25">
      <c r="A95" s="19">
        <v>749</v>
      </c>
      <c r="B95" t="s">
        <v>42</v>
      </c>
      <c r="C95" t="s">
        <v>101</v>
      </c>
      <c r="D95" t="s">
        <v>1805</v>
      </c>
      <c r="E95" t="str">
        <f t="shared" si="1"/>
        <v>Su749</v>
      </c>
    </row>
    <row r="96" spans="1:5" x14ac:dyDescent="0.25">
      <c r="A96" s="19">
        <v>812</v>
      </c>
      <c r="B96" t="s">
        <v>39</v>
      </c>
      <c r="C96" t="s">
        <v>39</v>
      </c>
      <c r="D96" t="s">
        <v>1802</v>
      </c>
      <c r="E96" t="str">
        <f t="shared" si="1"/>
        <v>Su812</v>
      </c>
    </row>
    <row r="97" spans="1:5" x14ac:dyDescent="0.25">
      <c r="A97" s="19">
        <v>813</v>
      </c>
      <c r="B97" t="s">
        <v>37</v>
      </c>
      <c r="C97" t="s">
        <v>39</v>
      </c>
      <c r="D97" t="s">
        <v>1802</v>
      </c>
      <c r="E97" t="str">
        <f t="shared" si="1"/>
        <v>Su813</v>
      </c>
    </row>
    <row r="98" spans="1:5" x14ac:dyDescent="0.25">
      <c r="A98" s="19">
        <v>820</v>
      </c>
      <c r="B98" t="s">
        <v>48</v>
      </c>
      <c r="C98" t="s">
        <v>39</v>
      </c>
      <c r="D98" t="s">
        <v>1802</v>
      </c>
      <c r="E98" t="str">
        <f t="shared" si="1"/>
        <v>Su820</v>
      </c>
    </row>
    <row r="99" spans="1:5" x14ac:dyDescent="0.25">
      <c r="A99" s="19">
        <v>821</v>
      </c>
      <c r="B99" t="s">
        <v>52</v>
      </c>
      <c r="C99" t="s">
        <v>39</v>
      </c>
      <c r="D99" t="s">
        <v>1802</v>
      </c>
      <c r="E99" t="str">
        <f t="shared" si="1"/>
        <v>Su821</v>
      </c>
    </row>
    <row r="100" spans="1:5" x14ac:dyDescent="0.25">
      <c r="A100" s="19">
        <v>823</v>
      </c>
      <c r="B100" t="s">
        <v>110</v>
      </c>
      <c r="C100" t="s">
        <v>39</v>
      </c>
      <c r="D100" t="s">
        <v>1802</v>
      </c>
      <c r="E100" t="str">
        <f t="shared" si="1"/>
        <v>Su823</v>
      </c>
    </row>
    <row r="101" spans="1:5" x14ac:dyDescent="0.25">
      <c r="A101" s="19">
        <v>824</v>
      </c>
      <c r="B101" t="s">
        <v>112</v>
      </c>
      <c r="C101" t="s">
        <v>39</v>
      </c>
      <c r="D101" t="s">
        <v>1802</v>
      </c>
      <c r="E101" t="str">
        <f t="shared" si="1"/>
        <v>Su824</v>
      </c>
    </row>
    <row r="102" spans="1:5" x14ac:dyDescent="0.25">
      <c r="A102" s="19">
        <v>850</v>
      </c>
      <c r="B102" t="s">
        <v>66</v>
      </c>
      <c r="C102" t="s">
        <v>39</v>
      </c>
      <c r="D102" t="s">
        <v>1802</v>
      </c>
      <c r="E102" t="str">
        <f t="shared" si="1"/>
        <v>Su850</v>
      </c>
    </row>
    <row r="103" spans="1:5" x14ac:dyDescent="0.25">
      <c r="A103" s="19">
        <v>852</v>
      </c>
      <c r="B103" t="s">
        <v>96</v>
      </c>
      <c r="C103" t="s">
        <v>39</v>
      </c>
      <c r="D103" t="s">
        <v>1802</v>
      </c>
      <c r="E103" t="str">
        <f t="shared" si="1"/>
        <v>Su852</v>
      </c>
    </row>
    <row r="104" spans="1:5" x14ac:dyDescent="0.25">
      <c r="A104" s="19">
        <v>830</v>
      </c>
      <c r="B104" t="s">
        <v>137</v>
      </c>
      <c r="C104" t="s">
        <v>93</v>
      </c>
      <c r="D104" t="s">
        <v>1802</v>
      </c>
      <c r="E104" t="str">
        <f t="shared" si="1"/>
        <v>Su830</v>
      </c>
    </row>
    <row r="105" spans="1:5" x14ac:dyDescent="0.25">
      <c r="A105" s="19">
        <v>831</v>
      </c>
      <c r="B105" t="s">
        <v>93</v>
      </c>
      <c r="C105" t="s">
        <v>93</v>
      </c>
      <c r="D105" t="s">
        <v>1802</v>
      </c>
      <c r="E105" t="str">
        <f t="shared" si="1"/>
        <v>Su831</v>
      </c>
    </row>
    <row r="106" spans="1:5" x14ac:dyDescent="0.25">
      <c r="A106" s="19">
        <v>837</v>
      </c>
      <c r="B106" t="s">
        <v>1820</v>
      </c>
      <c r="C106" t="s">
        <v>93</v>
      </c>
      <c r="D106" t="s">
        <v>1802</v>
      </c>
      <c r="E106" t="str">
        <f t="shared" si="1"/>
        <v>Su837</v>
      </c>
    </row>
    <row r="107" spans="1:5" x14ac:dyDescent="0.25">
      <c r="A107" s="19">
        <v>840</v>
      </c>
      <c r="B107" t="s">
        <v>1821</v>
      </c>
      <c r="C107" t="s">
        <v>93</v>
      </c>
      <c r="D107" t="s">
        <v>1802</v>
      </c>
      <c r="E107" t="str">
        <f t="shared" si="1"/>
        <v>Su840</v>
      </c>
    </row>
    <row r="108" spans="1:5" x14ac:dyDescent="0.25">
      <c r="A108" s="19">
        <v>834</v>
      </c>
      <c r="B108" t="s">
        <v>76</v>
      </c>
      <c r="C108" t="s">
        <v>76</v>
      </c>
      <c r="D108" t="s">
        <v>1802</v>
      </c>
      <c r="E108" t="str">
        <f t="shared" si="1"/>
        <v>Su834</v>
      </c>
    </row>
    <row r="109" spans="1:5" x14ac:dyDescent="0.25">
      <c r="A109" s="19">
        <v>835</v>
      </c>
      <c r="B109" t="s">
        <v>70</v>
      </c>
      <c r="C109" t="s">
        <v>76</v>
      </c>
      <c r="D109" t="s">
        <v>1802</v>
      </c>
      <c r="E109" t="str">
        <f t="shared" si="1"/>
        <v>Su835</v>
      </c>
    </row>
    <row r="110" spans="1:5" x14ac:dyDescent="0.25">
      <c r="A110" s="19">
        <v>836</v>
      </c>
      <c r="B110" t="s">
        <v>73</v>
      </c>
      <c r="C110" t="s">
        <v>76</v>
      </c>
      <c r="D110" t="s">
        <v>1802</v>
      </c>
      <c r="E110" t="str">
        <f t="shared" si="1"/>
        <v>Su836</v>
      </c>
    </row>
    <row r="111" spans="1:5" x14ac:dyDescent="0.25">
      <c r="A111" s="19">
        <v>841</v>
      </c>
      <c r="B111" t="s">
        <v>1822</v>
      </c>
      <c r="C111" s="20"/>
      <c r="D111" t="s">
        <v>1802</v>
      </c>
      <c r="E111" t="str">
        <f t="shared" si="1"/>
        <v>Su841</v>
      </c>
    </row>
    <row r="112" spans="1:5" x14ac:dyDescent="0.25">
      <c r="A112"/>
      <c r="B112" t="s">
        <v>122</v>
      </c>
      <c r="C112" t="s">
        <v>122</v>
      </c>
      <c r="D112" t="s">
        <v>122</v>
      </c>
    </row>
    <row r="113" spans="1:4" x14ac:dyDescent="0.25">
      <c r="A113">
        <v>999</v>
      </c>
      <c r="B113" t="s">
        <v>105</v>
      </c>
      <c r="C113" t="s">
        <v>105</v>
      </c>
      <c r="D113" t="s">
        <v>105</v>
      </c>
    </row>
    <row r="114" spans="1:4" x14ac:dyDescent="0.25">
      <c r="A114"/>
      <c r="B114" t="s">
        <v>123</v>
      </c>
      <c r="C114" t="s">
        <v>123</v>
      </c>
      <c r="D114" t="s">
        <v>123</v>
      </c>
    </row>
    <row r="115" spans="1:4" x14ac:dyDescent="0.25">
      <c r="A115"/>
    </row>
    <row r="116" spans="1:4" x14ac:dyDescent="0.25">
      <c r="A116"/>
    </row>
    <row r="117" spans="1:4" x14ac:dyDescent="0.25">
      <c r="A117"/>
    </row>
    <row r="118" spans="1:4" x14ac:dyDescent="0.25">
      <c r="A118"/>
    </row>
    <row r="119" spans="1:4" x14ac:dyDescent="0.25">
      <c r="A119"/>
    </row>
    <row r="120" spans="1:4" x14ac:dyDescent="0.25">
      <c r="A120"/>
    </row>
    <row r="121" spans="1:4" x14ac:dyDescent="0.25">
      <c r="A121"/>
    </row>
    <row r="122" spans="1:4" x14ac:dyDescent="0.25">
      <c r="A122"/>
    </row>
    <row r="123" spans="1:4" x14ac:dyDescent="0.25">
      <c r="A123"/>
    </row>
    <row r="124" spans="1:4" x14ac:dyDescent="0.25">
      <c r="A124"/>
    </row>
    <row r="125" spans="1:4" x14ac:dyDescent="0.25">
      <c r="A125"/>
    </row>
    <row r="126" spans="1:4" x14ac:dyDescent="0.25">
      <c r="A126"/>
    </row>
    <row r="127" spans="1:4" x14ac:dyDescent="0.25">
      <c r="A127"/>
    </row>
    <row r="128" spans="1:4" x14ac:dyDescent="0.25">
      <c r="A128"/>
    </row>
    <row r="129" spans="1:1" x14ac:dyDescent="0.25">
      <c r="A129"/>
    </row>
    <row r="130" spans="1:1" x14ac:dyDescent="0.25">
      <c r="A130"/>
    </row>
    <row r="131" spans="1:1" x14ac:dyDescent="0.25">
      <c r="A131"/>
    </row>
    <row r="132" spans="1:1" x14ac:dyDescent="0.25">
      <c r="A132"/>
    </row>
    <row r="133" spans="1:1" x14ac:dyDescent="0.25">
      <c r="A133"/>
    </row>
    <row r="134" spans="1:1" x14ac:dyDescent="0.25">
      <c r="A134"/>
    </row>
    <row r="135" spans="1:1" x14ac:dyDescent="0.25">
      <c r="A135"/>
    </row>
    <row r="136" spans="1:1" x14ac:dyDescent="0.25">
      <c r="A136"/>
    </row>
    <row r="137" spans="1:1" x14ac:dyDescent="0.25">
      <c r="A137"/>
    </row>
    <row r="138" spans="1:1" x14ac:dyDescent="0.25">
      <c r="A138"/>
    </row>
    <row r="139" spans="1:1" x14ac:dyDescent="0.25">
      <c r="A139"/>
    </row>
    <row r="140" spans="1:1" x14ac:dyDescent="0.25">
      <c r="A140"/>
    </row>
    <row r="141" spans="1:1" x14ac:dyDescent="0.25">
      <c r="A141"/>
    </row>
    <row r="142" spans="1:1" x14ac:dyDescent="0.25">
      <c r="A142"/>
    </row>
    <row r="143" spans="1:1" x14ac:dyDescent="0.25">
      <c r="A143"/>
    </row>
    <row r="144" spans="1:1" x14ac:dyDescent="0.25">
      <c r="A144"/>
    </row>
    <row r="145" spans="1:1" x14ac:dyDescent="0.25">
      <c r="A145"/>
    </row>
    <row r="146" spans="1:1" x14ac:dyDescent="0.25">
      <c r="A146"/>
    </row>
    <row r="147" spans="1:1" x14ac:dyDescent="0.25">
      <c r="A147"/>
    </row>
    <row r="148" spans="1:1" x14ac:dyDescent="0.25">
      <c r="A148"/>
    </row>
    <row r="149" spans="1:1" x14ac:dyDescent="0.25">
      <c r="A149"/>
    </row>
    <row r="150" spans="1:1" x14ac:dyDescent="0.25">
      <c r="A150"/>
    </row>
    <row r="151" spans="1:1" x14ac:dyDescent="0.25">
      <c r="A151"/>
    </row>
    <row r="152" spans="1:1" x14ac:dyDescent="0.25">
      <c r="A152"/>
    </row>
    <row r="153" spans="1:1" x14ac:dyDescent="0.25">
      <c r="A153"/>
    </row>
    <row r="154" spans="1:1" x14ac:dyDescent="0.25">
      <c r="A154"/>
    </row>
    <row r="155" spans="1:1" x14ac:dyDescent="0.25">
      <c r="A155"/>
    </row>
    <row r="156" spans="1:1" x14ac:dyDescent="0.25">
      <c r="A156"/>
    </row>
    <row r="157" spans="1:1" x14ac:dyDescent="0.25">
      <c r="A157"/>
    </row>
    <row r="158" spans="1:1" x14ac:dyDescent="0.25">
      <c r="A158"/>
    </row>
    <row r="159" spans="1:1" x14ac:dyDescent="0.25">
      <c r="A159"/>
    </row>
    <row r="160" spans="1:1" x14ac:dyDescent="0.25">
      <c r="A160"/>
    </row>
    <row r="161" spans="1:1" x14ac:dyDescent="0.25">
      <c r="A161"/>
    </row>
    <row r="162" spans="1:1" x14ac:dyDescent="0.25">
      <c r="A162"/>
    </row>
    <row r="163" spans="1:1" x14ac:dyDescent="0.25">
      <c r="A163"/>
    </row>
    <row r="164" spans="1:1" x14ac:dyDescent="0.25">
      <c r="A164"/>
    </row>
    <row r="165" spans="1:1" x14ac:dyDescent="0.25">
      <c r="A165"/>
    </row>
    <row r="166" spans="1:1" x14ac:dyDescent="0.25">
      <c r="A166"/>
    </row>
    <row r="167" spans="1:1" x14ac:dyDescent="0.25">
      <c r="A167"/>
    </row>
    <row r="168" spans="1:1" x14ac:dyDescent="0.25">
      <c r="A168"/>
    </row>
    <row r="169" spans="1:1" x14ac:dyDescent="0.25">
      <c r="A169"/>
    </row>
    <row r="170" spans="1:1" x14ac:dyDescent="0.25">
      <c r="A170"/>
    </row>
    <row r="171" spans="1:1" x14ac:dyDescent="0.25">
      <c r="A171"/>
    </row>
    <row r="172" spans="1:1" x14ac:dyDescent="0.25">
      <c r="A172"/>
    </row>
    <row r="173" spans="1:1" x14ac:dyDescent="0.25">
      <c r="A173"/>
    </row>
    <row r="174" spans="1:1" x14ac:dyDescent="0.25">
      <c r="A174"/>
    </row>
    <row r="175" spans="1:1" x14ac:dyDescent="0.25">
      <c r="A175"/>
    </row>
    <row r="176" spans="1:1" x14ac:dyDescent="0.25">
      <c r="A176"/>
    </row>
    <row r="177" spans="1:1" x14ac:dyDescent="0.25">
      <c r="A177"/>
    </row>
    <row r="178" spans="1:1" x14ac:dyDescent="0.25">
      <c r="A178"/>
    </row>
    <row r="179" spans="1:1" x14ac:dyDescent="0.25">
      <c r="A179"/>
    </row>
    <row r="180" spans="1:1" x14ac:dyDescent="0.25">
      <c r="A180"/>
    </row>
    <row r="181" spans="1:1" x14ac:dyDescent="0.25">
      <c r="A181"/>
    </row>
    <row r="182" spans="1:1" x14ac:dyDescent="0.25">
      <c r="A182"/>
    </row>
    <row r="183" spans="1:1" x14ac:dyDescent="0.25">
      <c r="A183"/>
    </row>
    <row r="184" spans="1:1" x14ac:dyDescent="0.25">
      <c r="A184"/>
    </row>
    <row r="185" spans="1:1" x14ac:dyDescent="0.25">
      <c r="A185"/>
    </row>
    <row r="186" spans="1:1" x14ac:dyDescent="0.25">
      <c r="A186"/>
    </row>
    <row r="187" spans="1:1" x14ac:dyDescent="0.25">
      <c r="A187"/>
    </row>
    <row r="188" spans="1:1" x14ac:dyDescent="0.25">
      <c r="A188"/>
    </row>
    <row r="189" spans="1:1" x14ac:dyDescent="0.25">
      <c r="A189"/>
    </row>
    <row r="190" spans="1:1" x14ac:dyDescent="0.25">
      <c r="A190"/>
    </row>
    <row r="191" spans="1:1" x14ac:dyDescent="0.25">
      <c r="A191"/>
    </row>
    <row r="192" spans="1:1" x14ac:dyDescent="0.25">
      <c r="A192"/>
    </row>
    <row r="193" spans="1:1" x14ac:dyDescent="0.25">
      <c r="A193"/>
    </row>
    <row r="194" spans="1:1" x14ac:dyDescent="0.25">
      <c r="A194"/>
    </row>
    <row r="195" spans="1:1" x14ac:dyDescent="0.25">
      <c r="A195"/>
    </row>
    <row r="196" spans="1:1" x14ac:dyDescent="0.25">
      <c r="A196"/>
    </row>
    <row r="197" spans="1:1" x14ac:dyDescent="0.25">
      <c r="A197"/>
    </row>
    <row r="198" spans="1:1" x14ac:dyDescent="0.25">
      <c r="A198"/>
    </row>
    <row r="199" spans="1:1" x14ac:dyDescent="0.25">
      <c r="A199"/>
    </row>
    <row r="200" spans="1:1" x14ac:dyDescent="0.25">
      <c r="A200"/>
    </row>
    <row r="201" spans="1:1" x14ac:dyDescent="0.25">
      <c r="A201"/>
    </row>
    <row r="202" spans="1:1" x14ac:dyDescent="0.25">
      <c r="A202"/>
    </row>
    <row r="203" spans="1:1" x14ac:dyDescent="0.25">
      <c r="A203"/>
    </row>
    <row r="204" spans="1:1" x14ac:dyDescent="0.25">
      <c r="A204"/>
    </row>
    <row r="205" spans="1:1" x14ac:dyDescent="0.25">
      <c r="A205"/>
    </row>
    <row r="206" spans="1:1" x14ac:dyDescent="0.25">
      <c r="A206"/>
    </row>
    <row r="207" spans="1:1" x14ac:dyDescent="0.25">
      <c r="A207"/>
    </row>
    <row r="208" spans="1:1" x14ac:dyDescent="0.25">
      <c r="A208"/>
    </row>
    <row r="209" spans="1:1" x14ac:dyDescent="0.25">
      <c r="A209"/>
    </row>
    <row r="210" spans="1:1" x14ac:dyDescent="0.25">
      <c r="A210"/>
    </row>
    <row r="211" spans="1:1" x14ac:dyDescent="0.25">
      <c r="A211"/>
    </row>
    <row r="212" spans="1:1" x14ac:dyDescent="0.25">
      <c r="A212"/>
    </row>
    <row r="213" spans="1:1" x14ac:dyDescent="0.25">
      <c r="A213"/>
    </row>
    <row r="214" spans="1:1" x14ac:dyDescent="0.25">
      <c r="A214"/>
    </row>
    <row r="215" spans="1:1" x14ac:dyDescent="0.25">
      <c r="A215"/>
    </row>
    <row r="216" spans="1:1" x14ac:dyDescent="0.25">
      <c r="A216"/>
    </row>
    <row r="217" spans="1:1" x14ac:dyDescent="0.25">
      <c r="A217"/>
    </row>
    <row r="218" spans="1:1" x14ac:dyDescent="0.25">
      <c r="A218"/>
    </row>
    <row r="219" spans="1:1" x14ac:dyDescent="0.25">
      <c r="A219"/>
    </row>
    <row r="220" spans="1:1" x14ac:dyDescent="0.25">
      <c r="A220"/>
    </row>
    <row r="221" spans="1:1" x14ac:dyDescent="0.25">
      <c r="A221"/>
    </row>
    <row r="222" spans="1:1" x14ac:dyDescent="0.25">
      <c r="A222"/>
    </row>
    <row r="223" spans="1:1" x14ac:dyDescent="0.25">
      <c r="A223"/>
    </row>
    <row r="224" spans="1:1" x14ac:dyDescent="0.25">
      <c r="A224"/>
    </row>
    <row r="225" spans="1:1" x14ac:dyDescent="0.25">
      <c r="A225"/>
    </row>
    <row r="226" spans="1:1" x14ac:dyDescent="0.25">
      <c r="A226"/>
    </row>
    <row r="227" spans="1:1" x14ac:dyDescent="0.25">
      <c r="A227"/>
    </row>
    <row r="228" spans="1:1" x14ac:dyDescent="0.25">
      <c r="A228"/>
    </row>
    <row r="229" spans="1:1" x14ac:dyDescent="0.25">
      <c r="A229"/>
    </row>
    <row r="230" spans="1:1" x14ac:dyDescent="0.25">
      <c r="A230"/>
    </row>
    <row r="231" spans="1:1" x14ac:dyDescent="0.25">
      <c r="A231"/>
    </row>
    <row r="232" spans="1:1" x14ac:dyDescent="0.25">
      <c r="A232"/>
    </row>
    <row r="233" spans="1:1" x14ac:dyDescent="0.25">
      <c r="A233"/>
    </row>
    <row r="234" spans="1:1" x14ac:dyDescent="0.25">
      <c r="A234"/>
    </row>
    <row r="235" spans="1:1" x14ac:dyDescent="0.25">
      <c r="A235"/>
    </row>
    <row r="236" spans="1:1" x14ac:dyDescent="0.25">
      <c r="A236"/>
    </row>
    <row r="237" spans="1:1" x14ac:dyDescent="0.25">
      <c r="A237"/>
    </row>
    <row r="238" spans="1:1" x14ac:dyDescent="0.25">
      <c r="A238"/>
    </row>
    <row r="239" spans="1:1" x14ac:dyDescent="0.25">
      <c r="A239"/>
    </row>
    <row r="240" spans="1:1" x14ac:dyDescent="0.25">
      <c r="A240"/>
    </row>
    <row r="241" spans="1:1" x14ac:dyDescent="0.25">
      <c r="A241"/>
    </row>
    <row r="242" spans="1:1" x14ac:dyDescent="0.25">
      <c r="A242"/>
    </row>
    <row r="243" spans="1:1" x14ac:dyDescent="0.25">
      <c r="A243"/>
    </row>
    <row r="244" spans="1:1" x14ac:dyDescent="0.25">
      <c r="A244"/>
    </row>
    <row r="245" spans="1:1" x14ac:dyDescent="0.25">
      <c r="A245"/>
    </row>
    <row r="246" spans="1:1" x14ac:dyDescent="0.25">
      <c r="A246"/>
    </row>
    <row r="247" spans="1:1" x14ac:dyDescent="0.25">
      <c r="A247"/>
    </row>
    <row r="248" spans="1:1" x14ac:dyDescent="0.25">
      <c r="A248"/>
    </row>
    <row r="249" spans="1:1" x14ac:dyDescent="0.25">
      <c r="A249"/>
    </row>
    <row r="250" spans="1:1" x14ac:dyDescent="0.25">
      <c r="A250"/>
    </row>
    <row r="251" spans="1:1" x14ac:dyDescent="0.25">
      <c r="A251"/>
    </row>
    <row r="252" spans="1:1" x14ac:dyDescent="0.25">
      <c r="A252"/>
    </row>
    <row r="253" spans="1:1" x14ac:dyDescent="0.25">
      <c r="A253"/>
    </row>
    <row r="254" spans="1:1" x14ac:dyDescent="0.25">
      <c r="A254"/>
    </row>
    <row r="255" spans="1:1" x14ac:dyDescent="0.25">
      <c r="A255"/>
    </row>
    <row r="256" spans="1:1" x14ac:dyDescent="0.25">
      <c r="A256"/>
    </row>
    <row r="257" spans="1:1" x14ac:dyDescent="0.25">
      <c r="A257"/>
    </row>
    <row r="258" spans="1:1" x14ac:dyDescent="0.25">
      <c r="A258"/>
    </row>
    <row r="259" spans="1:1" x14ac:dyDescent="0.25">
      <c r="A259"/>
    </row>
    <row r="260" spans="1:1" x14ac:dyDescent="0.25">
      <c r="A260"/>
    </row>
    <row r="261" spans="1:1" x14ac:dyDescent="0.25">
      <c r="A261"/>
    </row>
    <row r="262" spans="1:1" x14ac:dyDescent="0.25">
      <c r="A262"/>
    </row>
    <row r="263" spans="1:1" x14ac:dyDescent="0.25">
      <c r="A263"/>
    </row>
    <row r="264" spans="1:1" x14ac:dyDescent="0.25">
      <c r="A264"/>
    </row>
    <row r="265" spans="1:1" x14ac:dyDescent="0.25">
      <c r="A265"/>
    </row>
    <row r="266" spans="1:1" x14ac:dyDescent="0.25">
      <c r="A266"/>
    </row>
    <row r="267" spans="1:1" x14ac:dyDescent="0.25">
      <c r="A267"/>
    </row>
    <row r="268" spans="1:1" x14ac:dyDescent="0.25">
      <c r="A268"/>
    </row>
    <row r="269" spans="1:1" x14ac:dyDescent="0.25">
      <c r="A269"/>
    </row>
    <row r="270" spans="1:1" x14ac:dyDescent="0.25">
      <c r="A270"/>
    </row>
    <row r="271" spans="1:1" x14ac:dyDescent="0.25">
      <c r="A271"/>
    </row>
    <row r="272" spans="1:1" x14ac:dyDescent="0.25">
      <c r="A272"/>
    </row>
    <row r="273" spans="1:1" x14ac:dyDescent="0.25">
      <c r="A273"/>
    </row>
    <row r="274" spans="1:1" x14ac:dyDescent="0.25">
      <c r="A274"/>
    </row>
    <row r="275" spans="1:1" x14ac:dyDescent="0.25">
      <c r="A275"/>
    </row>
    <row r="276" spans="1:1" x14ac:dyDescent="0.25">
      <c r="A276"/>
    </row>
    <row r="277" spans="1:1" x14ac:dyDescent="0.25">
      <c r="A277"/>
    </row>
    <row r="278" spans="1:1" x14ac:dyDescent="0.25">
      <c r="A278"/>
    </row>
    <row r="279" spans="1:1" x14ac:dyDescent="0.25">
      <c r="A279"/>
    </row>
    <row r="280" spans="1:1" x14ac:dyDescent="0.25">
      <c r="A280"/>
    </row>
    <row r="281" spans="1:1" x14ac:dyDescent="0.25">
      <c r="A281"/>
    </row>
    <row r="282" spans="1:1" x14ac:dyDescent="0.25">
      <c r="A282"/>
    </row>
    <row r="283" spans="1:1" x14ac:dyDescent="0.25">
      <c r="A283"/>
    </row>
    <row r="284" spans="1:1" x14ac:dyDescent="0.25">
      <c r="A284"/>
    </row>
    <row r="285" spans="1:1" x14ac:dyDescent="0.25">
      <c r="A285"/>
    </row>
    <row r="286" spans="1:1" x14ac:dyDescent="0.25">
      <c r="A286"/>
    </row>
    <row r="287" spans="1:1" x14ac:dyDescent="0.25">
      <c r="A287"/>
    </row>
    <row r="288" spans="1:1" x14ac:dyDescent="0.25">
      <c r="A288"/>
    </row>
    <row r="289" spans="1:1" x14ac:dyDescent="0.25">
      <c r="A289"/>
    </row>
    <row r="290" spans="1:1" x14ac:dyDescent="0.25">
      <c r="A290"/>
    </row>
    <row r="291" spans="1:1" x14ac:dyDescent="0.25">
      <c r="A291"/>
    </row>
    <row r="292" spans="1:1" x14ac:dyDescent="0.25">
      <c r="A292"/>
    </row>
    <row r="293" spans="1:1" x14ac:dyDescent="0.25">
      <c r="A293"/>
    </row>
    <row r="294" spans="1:1" x14ac:dyDescent="0.25">
      <c r="A294"/>
    </row>
    <row r="295" spans="1:1" x14ac:dyDescent="0.25">
      <c r="A295"/>
    </row>
    <row r="296" spans="1:1" x14ac:dyDescent="0.25">
      <c r="A296"/>
    </row>
    <row r="297" spans="1:1" x14ac:dyDescent="0.25">
      <c r="A297"/>
    </row>
    <row r="298" spans="1:1" x14ac:dyDescent="0.25">
      <c r="A298"/>
    </row>
    <row r="299" spans="1:1" x14ac:dyDescent="0.25">
      <c r="A299"/>
    </row>
    <row r="300" spans="1:1" x14ac:dyDescent="0.25">
      <c r="A300"/>
    </row>
    <row r="301" spans="1:1" x14ac:dyDescent="0.25">
      <c r="A301"/>
    </row>
    <row r="302" spans="1:1" x14ac:dyDescent="0.25">
      <c r="A302"/>
    </row>
    <row r="303" spans="1:1" x14ac:dyDescent="0.25">
      <c r="A303"/>
    </row>
    <row r="304" spans="1:1" x14ac:dyDescent="0.25">
      <c r="A304"/>
    </row>
    <row r="305" spans="1:1" x14ac:dyDescent="0.25">
      <c r="A305"/>
    </row>
    <row r="306" spans="1:1" x14ac:dyDescent="0.25">
      <c r="A306"/>
    </row>
    <row r="307" spans="1:1" x14ac:dyDescent="0.25">
      <c r="A307"/>
    </row>
    <row r="308" spans="1:1" x14ac:dyDescent="0.25">
      <c r="A308"/>
    </row>
    <row r="309" spans="1:1" x14ac:dyDescent="0.25">
      <c r="A309"/>
    </row>
    <row r="310" spans="1:1" x14ac:dyDescent="0.25">
      <c r="A310"/>
    </row>
    <row r="311" spans="1:1" x14ac:dyDescent="0.25">
      <c r="A311"/>
    </row>
    <row r="312" spans="1:1" x14ac:dyDescent="0.25">
      <c r="A312"/>
    </row>
    <row r="313" spans="1:1" x14ac:dyDescent="0.25">
      <c r="A313"/>
    </row>
    <row r="314" spans="1:1" x14ac:dyDescent="0.25">
      <c r="A314"/>
    </row>
    <row r="315" spans="1:1" x14ac:dyDescent="0.25">
      <c r="A315"/>
    </row>
    <row r="316" spans="1:1" x14ac:dyDescent="0.25">
      <c r="A316"/>
    </row>
    <row r="317" spans="1:1" x14ac:dyDescent="0.25">
      <c r="A317"/>
    </row>
    <row r="318" spans="1:1" x14ac:dyDescent="0.25">
      <c r="A318"/>
    </row>
    <row r="319" spans="1:1" x14ac:dyDescent="0.25">
      <c r="A319"/>
    </row>
    <row r="320" spans="1:1" x14ac:dyDescent="0.25">
      <c r="A320"/>
    </row>
    <row r="321" spans="1:1" x14ac:dyDescent="0.25">
      <c r="A321"/>
    </row>
    <row r="322" spans="1:1" x14ac:dyDescent="0.25">
      <c r="A322"/>
    </row>
    <row r="323" spans="1:1" x14ac:dyDescent="0.25">
      <c r="A323"/>
    </row>
    <row r="324" spans="1:1" x14ac:dyDescent="0.25">
      <c r="A324"/>
    </row>
    <row r="325" spans="1:1" x14ac:dyDescent="0.25">
      <c r="A325"/>
    </row>
    <row r="326" spans="1:1" x14ac:dyDescent="0.25">
      <c r="A326"/>
    </row>
    <row r="327" spans="1:1" x14ac:dyDescent="0.25">
      <c r="A327"/>
    </row>
    <row r="328" spans="1:1" x14ac:dyDescent="0.25">
      <c r="A328"/>
    </row>
    <row r="329" spans="1:1" x14ac:dyDescent="0.25">
      <c r="A329"/>
    </row>
    <row r="330" spans="1:1" x14ac:dyDescent="0.25">
      <c r="A330"/>
    </row>
    <row r="331" spans="1:1" x14ac:dyDescent="0.25">
      <c r="A331"/>
    </row>
    <row r="332" spans="1:1" x14ac:dyDescent="0.25">
      <c r="A332"/>
    </row>
    <row r="333" spans="1:1" x14ac:dyDescent="0.25">
      <c r="A333"/>
    </row>
    <row r="334" spans="1:1" x14ac:dyDescent="0.25">
      <c r="A334"/>
    </row>
    <row r="335" spans="1:1" x14ac:dyDescent="0.25">
      <c r="A335"/>
    </row>
    <row r="336" spans="1:1" x14ac:dyDescent="0.25">
      <c r="A336"/>
    </row>
    <row r="337" spans="1:1" x14ac:dyDescent="0.25">
      <c r="A337"/>
    </row>
    <row r="338" spans="1:1" x14ac:dyDescent="0.25">
      <c r="A338"/>
    </row>
    <row r="339" spans="1:1" x14ac:dyDescent="0.25">
      <c r="A339"/>
    </row>
    <row r="340" spans="1:1" x14ac:dyDescent="0.25">
      <c r="A340"/>
    </row>
    <row r="341" spans="1:1" x14ac:dyDescent="0.25">
      <c r="A341"/>
    </row>
    <row r="342" spans="1:1" x14ac:dyDescent="0.25">
      <c r="A342"/>
    </row>
    <row r="343" spans="1:1" x14ac:dyDescent="0.25">
      <c r="A343"/>
    </row>
    <row r="344" spans="1:1" x14ac:dyDescent="0.25">
      <c r="A344"/>
    </row>
    <row r="345" spans="1:1" x14ac:dyDescent="0.25">
      <c r="A345"/>
    </row>
    <row r="346" spans="1:1" x14ac:dyDescent="0.25">
      <c r="A346"/>
    </row>
    <row r="347" spans="1:1" x14ac:dyDescent="0.25">
      <c r="A347"/>
    </row>
    <row r="348" spans="1:1" x14ac:dyDescent="0.25">
      <c r="A348"/>
    </row>
    <row r="349" spans="1:1" x14ac:dyDescent="0.25">
      <c r="A349"/>
    </row>
    <row r="350" spans="1:1" x14ac:dyDescent="0.25">
      <c r="A350"/>
    </row>
    <row r="351" spans="1:1" x14ac:dyDescent="0.25">
      <c r="A351"/>
    </row>
    <row r="352" spans="1:1" x14ac:dyDescent="0.25">
      <c r="A352"/>
    </row>
    <row r="353" spans="1:1" x14ac:dyDescent="0.25">
      <c r="A353"/>
    </row>
    <row r="354" spans="1:1" x14ac:dyDescent="0.25">
      <c r="A354"/>
    </row>
    <row r="355" spans="1:1" x14ac:dyDescent="0.25">
      <c r="A355"/>
    </row>
    <row r="356" spans="1:1" x14ac:dyDescent="0.25">
      <c r="A356"/>
    </row>
    <row r="357" spans="1:1" x14ac:dyDescent="0.25">
      <c r="A357"/>
    </row>
    <row r="358" spans="1:1" x14ac:dyDescent="0.25">
      <c r="A358"/>
    </row>
    <row r="359" spans="1:1" x14ac:dyDescent="0.25">
      <c r="A359"/>
    </row>
    <row r="360" spans="1:1" x14ac:dyDescent="0.25">
      <c r="A360"/>
    </row>
    <row r="361" spans="1:1" x14ac:dyDescent="0.25">
      <c r="A361"/>
    </row>
    <row r="362" spans="1:1" x14ac:dyDescent="0.25">
      <c r="A362"/>
    </row>
    <row r="363" spans="1:1" x14ac:dyDescent="0.25">
      <c r="A363"/>
    </row>
    <row r="364" spans="1:1" x14ac:dyDescent="0.25">
      <c r="A364"/>
    </row>
    <row r="365" spans="1:1" x14ac:dyDescent="0.25">
      <c r="A365"/>
    </row>
    <row r="366" spans="1:1" x14ac:dyDescent="0.25">
      <c r="A366"/>
    </row>
    <row r="367" spans="1:1" x14ac:dyDescent="0.25">
      <c r="A367"/>
    </row>
    <row r="368" spans="1:1" x14ac:dyDescent="0.25">
      <c r="A368"/>
    </row>
    <row r="369" spans="1:1" x14ac:dyDescent="0.25">
      <c r="A369"/>
    </row>
    <row r="370" spans="1:1" x14ac:dyDescent="0.25">
      <c r="A370"/>
    </row>
    <row r="371" spans="1:1" x14ac:dyDescent="0.25">
      <c r="A371"/>
    </row>
    <row r="372" spans="1:1" x14ac:dyDescent="0.25">
      <c r="A372"/>
    </row>
    <row r="373" spans="1:1" x14ac:dyDescent="0.25">
      <c r="A373"/>
    </row>
    <row r="374" spans="1:1" x14ac:dyDescent="0.25">
      <c r="A374"/>
    </row>
    <row r="375" spans="1:1" x14ac:dyDescent="0.25">
      <c r="A375"/>
    </row>
    <row r="376" spans="1:1" x14ac:dyDescent="0.25">
      <c r="A376"/>
    </row>
    <row r="377" spans="1:1" x14ac:dyDescent="0.25">
      <c r="A377"/>
    </row>
    <row r="378" spans="1:1" x14ac:dyDescent="0.25">
      <c r="A378"/>
    </row>
    <row r="379" spans="1:1" x14ac:dyDescent="0.25">
      <c r="A379"/>
    </row>
    <row r="380" spans="1:1" x14ac:dyDescent="0.25">
      <c r="A380"/>
    </row>
    <row r="381" spans="1:1" x14ac:dyDescent="0.25">
      <c r="A381"/>
    </row>
    <row r="382" spans="1:1" x14ac:dyDescent="0.25">
      <c r="A382"/>
    </row>
    <row r="383" spans="1:1" x14ac:dyDescent="0.25">
      <c r="A383"/>
    </row>
    <row r="384" spans="1:1" x14ac:dyDescent="0.25">
      <c r="A384"/>
    </row>
    <row r="385" spans="1:1" x14ac:dyDescent="0.25">
      <c r="A385"/>
    </row>
    <row r="386" spans="1:1" x14ac:dyDescent="0.25">
      <c r="A386"/>
    </row>
    <row r="387" spans="1:1" x14ac:dyDescent="0.25">
      <c r="A387"/>
    </row>
    <row r="388" spans="1:1" x14ac:dyDescent="0.25">
      <c r="A388"/>
    </row>
    <row r="389" spans="1:1" x14ac:dyDescent="0.25">
      <c r="A389"/>
    </row>
    <row r="390" spans="1:1" x14ac:dyDescent="0.25">
      <c r="A390"/>
    </row>
    <row r="391" spans="1:1" x14ac:dyDescent="0.25">
      <c r="A391"/>
    </row>
    <row r="392" spans="1:1" x14ac:dyDescent="0.25">
      <c r="A392"/>
    </row>
    <row r="393" spans="1:1" x14ac:dyDescent="0.25">
      <c r="A393"/>
    </row>
    <row r="394" spans="1:1" x14ac:dyDescent="0.25">
      <c r="A394"/>
    </row>
    <row r="395" spans="1:1" x14ac:dyDescent="0.25">
      <c r="A395"/>
    </row>
    <row r="396" spans="1:1" x14ac:dyDescent="0.25">
      <c r="A396"/>
    </row>
    <row r="397" spans="1:1" x14ac:dyDescent="0.25">
      <c r="A397"/>
    </row>
    <row r="398" spans="1:1" x14ac:dyDescent="0.25">
      <c r="A398"/>
    </row>
    <row r="399" spans="1:1" x14ac:dyDescent="0.25">
      <c r="A399"/>
    </row>
    <row r="400" spans="1:1" x14ac:dyDescent="0.25">
      <c r="A400"/>
    </row>
    <row r="401" spans="1:1" x14ac:dyDescent="0.25">
      <c r="A401"/>
    </row>
    <row r="402" spans="1:1" x14ac:dyDescent="0.25">
      <c r="A402"/>
    </row>
    <row r="403" spans="1:1" x14ac:dyDescent="0.25">
      <c r="A403"/>
    </row>
    <row r="404" spans="1:1" x14ac:dyDescent="0.25">
      <c r="A404"/>
    </row>
    <row r="405" spans="1:1" x14ac:dyDescent="0.25">
      <c r="A405"/>
    </row>
    <row r="406" spans="1:1" x14ac:dyDescent="0.25">
      <c r="A406"/>
    </row>
    <row r="407" spans="1:1" x14ac:dyDescent="0.25">
      <c r="A407"/>
    </row>
    <row r="408" spans="1:1" x14ac:dyDescent="0.25">
      <c r="A408"/>
    </row>
    <row r="409" spans="1:1" x14ac:dyDescent="0.25">
      <c r="A409"/>
    </row>
    <row r="410" spans="1:1" x14ac:dyDescent="0.25">
      <c r="A410"/>
    </row>
    <row r="411" spans="1:1" x14ac:dyDescent="0.25">
      <c r="A411"/>
    </row>
    <row r="412" spans="1:1" x14ac:dyDescent="0.25">
      <c r="A412"/>
    </row>
    <row r="413" spans="1:1" x14ac:dyDescent="0.25">
      <c r="A413"/>
    </row>
    <row r="414" spans="1:1" x14ac:dyDescent="0.25">
      <c r="A414"/>
    </row>
    <row r="415" spans="1:1" x14ac:dyDescent="0.25">
      <c r="A415"/>
    </row>
    <row r="416" spans="1:1" x14ac:dyDescent="0.25">
      <c r="A416"/>
    </row>
    <row r="417" spans="1:1" x14ac:dyDescent="0.25">
      <c r="A417"/>
    </row>
    <row r="418" spans="1:1" x14ac:dyDescent="0.25">
      <c r="A418"/>
    </row>
    <row r="419" spans="1:1" x14ac:dyDescent="0.25">
      <c r="A419"/>
    </row>
    <row r="420" spans="1:1" x14ac:dyDescent="0.25">
      <c r="A420"/>
    </row>
    <row r="421" spans="1:1" x14ac:dyDescent="0.25">
      <c r="A421"/>
    </row>
    <row r="422" spans="1:1" x14ac:dyDescent="0.25">
      <c r="A422"/>
    </row>
    <row r="423" spans="1:1" x14ac:dyDescent="0.25">
      <c r="A423"/>
    </row>
    <row r="424" spans="1:1" x14ac:dyDescent="0.25">
      <c r="A424"/>
    </row>
    <row r="425" spans="1:1" x14ac:dyDescent="0.25">
      <c r="A425"/>
    </row>
    <row r="426" spans="1:1" x14ac:dyDescent="0.25">
      <c r="A426"/>
    </row>
    <row r="427" spans="1:1" x14ac:dyDescent="0.25">
      <c r="A427"/>
    </row>
    <row r="428" spans="1:1" x14ac:dyDescent="0.25">
      <c r="A428"/>
    </row>
    <row r="429" spans="1:1" x14ac:dyDescent="0.25">
      <c r="A429"/>
    </row>
    <row r="430" spans="1:1" x14ac:dyDescent="0.25">
      <c r="A430"/>
    </row>
    <row r="431" spans="1:1" x14ac:dyDescent="0.25">
      <c r="A431"/>
    </row>
    <row r="432" spans="1:1" x14ac:dyDescent="0.25">
      <c r="A432"/>
    </row>
    <row r="433" spans="1:1" x14ac:dyDescent="0.25">
      <c r="A433"/>
    </row>
    <row r="434" spans="1:1" x14ac:dyDescent="0.25">
      <c r="A434"/>
    </row>
    <row r="435" spans="1:1" x14ac:dyDescent="0.25">
      <c r="A435"/>
    </row>
    <row r="436" spans="1:1" x14ac:dyDescent="0.25">
      <c r="A436"/>
    </row>
    <row r="437" spans="1:1" x14ac:dyDescent="0.25">
      <c r="A437"/>
    </row>
    <row r="438" spans="1:1" x14ac:dyDescent="0.25">
      <c r="A438"/>
    </row>
    <row r="439" spans="1:1" x14ac:dyDescent="0.25">
      <c r="A439"/>
    </row>
    <row r="440" spans="1:1" x14ac:dyDescent="0.25">
      <c r="A440"/>
    </row>
    <row r="441" spans="1:1" x14ac:dyDescent="0.25">
      <c r="A441"/>
    </row>
    <row r="442" spans="1:1" x14ac:dyDescent="0.25">
      <c r="A442"/>
    </row>
    <row r="443" spans="1:1" x14ac:dyDescent="0.25">
      <c r="A443"/>
    </row>
    <row r="444" spans="1:1" x14ac:dyDescent="0.25">
      <c r="A444"/>
    </row>
    <row r="445" spans="1:1" x14ac:dyDescent="0.25">
      <c r="A445"/>
    </row>
    <row r="446" spans="1:1" x14ac:dyDescent="0.25">
      <c r="A446"/>
    </row>
    <row r="447" spans="1:1" x14ac:dyDescent="0.25">
      <c r="A447"/>
    </row>
    <row r="448" spans="1:1" x14ac:dyDescent="0.25">
      <c r="A448"/>
    </row>
    <row r="449" spans="1:1" x14ac:dyDescent="0.25">
      <c r="A449"/>
    </row>
    <row r="450" spans="1:1" x14ac:dyDescent="0.25">
      <c r="A450"/>
    </row>
    <row r="451" spans="1:1" x14ac:dyDescent="0.25">
      <c r="A451"/>
    </row>
    <row r="452" spans="1:1" x14ac:dyDescent="0.25">
      <c r="A452"/>
    </row>
    <row r="453" spans="1:1" x14ac:dyDescent="0.25">
      <c r="A453"/>
    </row>
    <row r="454" spans="1:1" x14ac:dyDescent="0.25">
      <c r="A454"/>
    </row>
    <row r="455" spans="1:1" x14ac:dyDescent="0.25">
      <c r="A455"/>
    </row>
    <row r="456" spans="1:1" x14ac:dyDescent="0.25">
      <c r="A456"/>
    </row>
    <row r="457" spans="1:1" x14ac:dyDescent="0.25">
      <c r="A457"/>
    </row>
    <row r="458" spans="1:1" x14ac:dyDescent="0.25">
      <c r="A458"/>
    </row>
    <row r="459" spans="1:1" x14ac:dyDescent="0.25">
      <c r="A459"/>
    </row>
    <row r="460" spans="1:1" x14ac:dyDescent="0.25">
      <c r="A460"/>
    </row>
    <row r="461" spans="1:1" x14ac:dyDescent="0.25">
      <c r="A461"/>
    </row>
    <row r="462" spans="1:1" x14ac:dyDescent="0.25">
      <c r="A462"/>
    </row>
    <row r="463" spans="1:1" x14ac:dyDescent="0.25">
      <c r="A463"/>
    </row>
    <row r="464" spans="1:1" x14ac:dyDescent="0.25">
      <c r="A464"/>
    </row>
    <row r="465" spans="1:1" x14ac:dyDescent="0.25">
      <c r="A465"/>
    </row>
    <row r="466" spans="1:1" x14ac:dyDescent="0.25">
      <c r="A466"/>
    </row>
    <row r="467" spans="1:1" x14ac:dyDescent="0.25">
      <c r="A467"/>
    </row>
    <row r="468" spans="1:1" x14ac:dyDescent="0.25">
      <c r="A468"/>
    </row>
    <row r="469" spans="1:1" x14ac:dyDescent="0.25">
      <c r="A469"/>
    </row>
    <row r="470" spans="1:1" x14ac:dyDescent="0.25">
      <c r="A470"/>
    </row>
    <row r="471" spans="1:1" x14ac:dyDescent="0.25">
      <c r="A471"/>
    </row>
    <row r="472" spans="1:1" x14ac:dyDescent="0.25">
      <c r="A472"/>
    </row>
    <row r="473" spans="1:1" x14ac:dyDescent="0.25">
      <c r="A473"/>
    </row>
    <row r="474" spans="1:1" x14ac:dyDescent="0.25">
      <c r="A474"/>
    </row>
    <row r="475" spans="1:1" x14ac:dyDescent="0.25">
      <c r="A475"/>
    </row>
    <row r="476" spans="1:1" x14ac:dyDescent="0.25">
      <c r="A476"/>
    </row>
    <row r="477" spans="1:1" x14ac:dyDescent="0.25">
      <c r="A477"/>
    </row>
    <row r="478" spans="1:1" x14ac:dyDescent="0.25">
      <c r="A478"/>
    </row>
    <row r="479" spans="1:1" x14ac:dyDescent="0.25">
      <c r="A479"/>
    </row>
    <row r="480" spans="1:1" x14ac:dyDescent="0.25">
      <c r="A480"/>
    </row>
    <row r="481" spans="1:1" x14ac:dyDescent="0.25">
      <c r="A481"/>
    </row>
    <row r="482" spans="1:1" x14ac:dyDescent="0.25">
      <c r="A482"/>
    </row>
    <row r="483" spans="1:1" x14ac:dyDescent="0.25">
      <c r="A483"/>
    </row>
    <row r="484" spans="1:1" x14ac:dyDescent="0.25">
      <c r="A484"/>
    </row>
    <row r="485" spans="1:1" x14ac:dyDescent="0.25">
      <c r="A485"/>
    </row>
    <row r="486" spans="1:1" x14ac:dyDescent="0.25">
      <c r="A486"/>
    </row>
    <row r="487" spans="1:1" x14ac:dyDescent="0.25">
      <c r="A487"/>
    </row>
    <row r="488" spans="1:1" x14ac:dyDescent="0.25">
      <c r="A488"/>
    </row>
    <row r="489" spans="1:1" x14ac:dyDescent="0.25">
      <c r="A489"/>
    </row>
    <row r="490" spans="1:1" x14ac:dyDescent="0.25">
      <c r="A490"/>
    </row>
    <row r="491" spans="1:1" x14ac:dyDescent="0.25">
      <c r="A491"/>
    </row>
    <row r="492" spans="1:1" x14ac:dyDescent="0.25">
      <c r="A492"/>
    </row>
    <row r="493" spans="1:1" x14ac:dyDescent="0.25">
      <c r="A493"/>
    </row>
    <row r="494" spans="1:1" x14ac:dyDescent="0.25">
      <c r="A494"/>
    </row>
    <row r="495" spans="1:1" x14ac:dyDescent="0.25">
      <c r="A495"/>
    </row>
    <row r="496" spans="1:1" x14ac:dyDescent="0.25">
      <c r="A496"/>
    </row>
    <row r="497" spans="1:1" x14ac:dyDescent="0.25">
      <c r="A497"/>
    </row>
    <row r="498" spans="1:1" x14ac:dyDescent="0.25">
      <c r="A498"/>
    </row>
    <row r="499" spans="1:1" x14ac:dyDescent="0.25">
      <c r="A499"/>
    </row>
    <row r="500" spans="1:1" x14ac:dyDescent="0.25">
      <c r="A500"/>
    </row>
    <row r="501" spans="1:1" x14ac:dyDescent="0.25">
      <c r="A501"/>
    </row>
    <row r="502" spans="1:1" x14ac:dyDescent="0.25">
      <c r="A502"/>
    </row>
    <row r="503" spans="1:1" x14ac:dyDescent="0.25">
      <c r="A503"/>
    </row>
    <row r="504" spans="1:1" x14ac:dyDescent="0.25">
      <c r="A504"/>
    </row>
    <row r="505" spans="1:1" x14ac:dyDescent="0.25">
      <c r="A505"/>
    </row>
    <row r="506" spans="1:1" x14ac:dyDescent="0.25">
      <c r="A506"/>
    </row>
    <row r="507" spans="1:1" x14ac:dyDescent="0.25">
      <c r="A507"/>
    </row>
    <row r="508" spans="1:1" x14ac:dyDescent="0.25">
      <c r="A508"/>
    </row>
    <row r="509" spans="1:1" x14ac:dyDescent="0.25">
      <c r="A509"/>
    </row>
    <row r="510" spans="1:1" x14ac:dyDescent="0.25">
      <c r="A510"/>
    </row>
    <row r="511" spans="1:1" x14ac:dyDescent="0.25">
      <c r="A511"/>
    </row>
    <row r="512" spans="1:1" x14ac:dyDescent="0.25">
      <c r="A512"/>
    </row>
    <row r="513" spans="1:1" x14ac:dyDescent="0.25">
      <c r="A513"/>
    </row>
    <row r="514" spans="1:1" x14ac:dyDescent="0.25">
      <c r="A514"/>
    </row>
    <row r="515" spans="1:1" x14ac:dyDescent="0.25">
      <c r="A515"/>
    </row>
    <row r="516" spans="1:1" x14ac:dyDescent="0.25">
      <c r="A516"/>
    </row>
    <row r="517" spans="1:1" x14ac:dyDescent="0.25">
      <c r="A517"/>
    </row>
    <row r="518" spans="1:1" x14ac:dyDescent="0.25">
      <c r="A518"/>
    </row>
    <row r="519" spans="1:1" x14ac:dyDescent="0.25">
      <c r="A519"/>
    </row>
    <row r="520" spans="1:1" x14ac:dyDescent="0.25">
      <c r="A520"/>
    </row>
    <row r="521" spans="1:1" x14ac:dyDescent="0.25">
      <c r="A521"/>
    </row>
  </sheetData>
  <pageMargins left="0.2" right="0.2" top="0.5" bottom="0.25" header="0.3" footer="0.3"/>
  <pageSetup orientation="landscape" r:id="rId1"/>
  <headerFooter>
    <oddHeader>&amp;C&amp;A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91BE2-EFE8-4E70-8CC8-88AAF7DD9359}">
  <dimension ref="A1:Q49"/>
  <sheetViews>
    <sheetView topLeftCell="A4" workbookViewId="0">
      <selection activeCell="N11" sqref="N11"/>
    </sheetView>
  </sheetViews>
  <sheetFormatPr defaultColWidth="9.140625" defaultRowHeight="46.9" customHeight="1" x14ac:dyDescent="0.25"/>
  <cols>
    <col min="1" max="1" width="2.7109375" style="7" customWidth="1"/>
    <col min="2" max="2" width="17" style="7" customWidth="1"/>
    <col min="3" max="3" width="8.140625" style="7" customWidth="1"/>
    <col min="4" max="4" width="6" style="7" customWidth="1"/>
    <col min="5" max="5" width="6.85546875" style="7" customWidth="1"/>
    <col min="6" max="6" width="6.28515625" style="7" customWidth="1"/>
    <col min="7" max="7" width="8.7109375" style="7" customWidth="1"/>
    <col min="8" max="10" width="7.7109375" style="7" customWidth="1"/>
    <col min="11" max="11" width="9" style="7" customWidth="1"/>
    <col min="12" max="12" width="9.140625" style="7" customWidth="1"/>
    <col min="13" max="13" width="8.5703125" style="7" customWidth="1"/>
    <col min="14" max="14" width="8.28515625" style="7" customWidth="1"/>
    <col min="15" max="16384" width="9.140625" style="7"/>
  </cols>
  <sheetData>
    <row r="1" spans="1:17" ht="23.45" customHeight="1" x14ac:dyDescent="0.3">
      <c r="B1" s="94" t="s">
        <v>2064</v>
      </c>
      <c r="C1" s="95"/>
      <c r="D1" s="95"/>
      <c r="E1" s="95"/>
      <c r="F1" s="95"/>
      <c r="H1" s="94" t="s">
        <v>23</v>
      </c>
      <c r="I1" s="95"/>
      <c r="J1" s="95"/>
      <c r="K1" s="95"/>
      <c r="L1" s="95"/>
      <c r="N1" s="99" t="s">
        <v>1783</v>
      </c>
      <c r="O1" s="99"/>
      <c r="P1" s="99"/>
      <c r="Q1" s="7" t="s">
        <v>1</v>
      </c>
    </row>
    <row r="2" spans="1:17" ht="46.9" customHeight="1" x14ac:dyDescent="0.25">
      <c r="B2" s="2" t="str">
        <f>Summary!Y1</f>
        <v>2025 Members as of 4/18/2025</v>
      </c>
      <c r="C2" s="1" t="s">
        <v>0</v>
      </c>
      <c r="D2" s="1" t="s">
        <v>2026</v>
      </c>
      <c r="E2" s="10" t="s">
        <v>27</v>
      </c>
      <c r="F2" s="81" t="s">
        <v>2061</v>
      </c>
      <c r="H2" s="2" t="str">
        <f>B2</f>
        <v>2025 Members as of 4/18/2025</v>
      </c>
      <c r="I2" s="1" t="s">
        <v>0</v>
      </c>
      <c r="J2" s="1" t="str">
        <f>D2</f>
        <v>2025 Goal</v>
      </c>
      <c r="K2" s="10" t="s">
        <v>27</v>
      </c>
      <c r="L2" s="81" t="s">
        <v>2061</v>
      </c>
      <c r="N2" s="16" t="s">
        <v>1781</v>
      </c>
      <c r="O2" s="16" t="s">
        <v>1780</v>
      </c>
      <c r="P2" s="16" t="s">
        <v>27</v>
      </c>
      <c r="Q2" s="81" t="s">
        <v>2061</v>
      </c>
    </row>
    <row r="3" spans="1:17" ht="19.149999999999999" customHeight="1" x14ac:dyDescent="0.25">
      <c r="B3" s="4">
        <f>SUMIFS('2025 Girls'!D:D,'2025 Girls'!$A:$A,$Q$1)</f>
        <v>44</v>
      </c>
      <c r="C3" s="4">
        <f>VLOOKUP($Q$1,'2025 Girls'!A:G,6,0)</f>
        <v>66</v>
      </c>
      <c r="D3" s="4">
        <v>88</v>
      </c>
      <c r="E3" s="4">
        <f>D3-B3</f>
        <v>44</v>
      </c>
      <c r="F3" s="80">
        <f>B3/D3</f>
        <v>0.5</v>
      </c>
      <c r="H3" s="4">
        <f>SUMIFS('2025 Girls'!E:E,'2025 Girls'!$A:$A,$Q$1)</f>
        <v>154</v>
      </c>
      <c r="I3" s="4">
        <f>VLOOKUP($Q$1,'2025 Girls'!A:G,7,0)</f>
        <v>145</v>
      </c>
      <c r="J3" s="4">
        <v>142</v>
      </c>
      <c r="K3" s="4">
        <f>J3-H3</f>
        <v>-12</v>
      </c>
      <c r="L3" s="80">
        <f>H3/J3</f>
        <v>1.0845070422535212</v>
      </c>
      <c r="N3" s="21">
        <f>B3+H3</f>
        <v>198</v>
      </c>
      <c r="O3" s="21">
        <f>D3+J3</f>
        <v>230</v>
      </c>
      <c r="P3" s="21">
        <f>O3-N3</f>
        <v>32</v>
      </c>
      <c r="Q3" s="80">
        <f>N3/O3</f>
        <v>0.86086956521739133</v>
      </c>
    </row>
    <row r="4" spans="1:17" ht="9.6" customHeight="1" x14ac:dyDescent="0.25"/>
    <row r="5" spans="1:17" ht="46.9" customHeight="1" x14ac:dyDescent="0.3">
      <c r="B5" s="94" t="s">
        <v>2065</v>
      </c>
      <c r="C5" s="95"/>
      <c r="D5" s="95"/>
      <c r="E5" s="95"/>
      <c r="F5" s="95"/>
      <c r="H5" s="94" t="s">
        <v>22</v>
      </c>
      <c r="I5" s="95"/>
      <c r="J5" s="95"/>
      <c r="K5" s="95"/>
      <c r="L5" s="95"/>
      <c r="N5" s="99" t="s">
        <v>1784</v>
      </c>
      <c r="O5" s="99"/>
      <c r="P5" s="99"/>
      <c r="Q5" s="99"/>
    </row>
    <row r="6" spans="1:17" ht="64.900000000000006" customHeight="1" x14ac:dyDescent="0.25">
      <c r="B6" s="14" t="str">
        <f>B2</f>
        <v>2025 Members as of 4/18/2025</v>
      </c>
      <c r="C6" s="6" t="s">
        <v>0</v>
      </c>
      <c r="D6" s="6" t="str">
        <f>D2</f>
        <v>2025 Goal</v>
      </c>
      <c r="E6" s="10" t="s">
        <v>27</v>
      </c>
      <c r="F6" s="81" t="s">
        <v>2061</v>
      </c>
      <c r="H6" s="15" t="str">
        <f>B6</f>
        <v>2025 Members as of 4/18/2025</v>
      </c>
      <c r="I6" s="6" t="s">
        <v>20</v>
      </c>
      <c r="J6" s="6" t="str">
        <f>D2</f>
        <v>2025 Goal</v>
      </c>
      <c r="K6" s="10" t="s">
        <v>27</v>
      </c>
      <c r="L6" s="81" t="s">
        <v>2061</v>
      </c>
      <c r="N6" s="16" t="s">
        <v>1781</v>
      </c>
      <c r="O6" s="16" t="s">
        <v>1782</v>
      </c>
      <c r="P6" s="16" t="s">
        <v>27</v>
      </c>
      <c r="Q6" s="81" t="s">
        <v>2061</v>
      </c>
    </row>
    <row r="7" spans="1:17" ht="24.6" customHeight="1" x14ac:dyDescent="0.25">
      <c r="B7" s="4">
        <f>SUMIFS('2025 Adults'!D:D,'2025 Adults'!$A:$A,$Q$1)</f>
        <v>19</v>
      </c>
      <c r="C7" s="21">
        <f>VLOOKUP($Q$1,'2025 Adults'!A:G,6,0)</f>
        <v>49</v>
      </c>
      <c r="D7" s="21">
        <v>75</v>
      </c>
      <c r="E7" s="21">
        <f>D7-B7</f>
        <v>56</v>
      </c>
      <c r="F7" s="80">
        <f>B7/D7</f>
        <v>0.25333333333333335</v>
      </c>
      <c r="H7" s="21">
        <f>SUMIFS('2025 Adults'!E:E,'2025 Adults'!$A:$A,$Q$1)</f>
        <v>153</v>
      </c>
      <c r="I7" s="21">
        <f>VLOOKUP($Q$1,'2025 Adults'!A:G,7,0)</f>
        <v>148</v>
      </c>
      <c r="J7" s="21">
        <v>164</v>
      </c>
      <c r="K7" s="21">
        <f>J7-H7</f>
        <v>11</v>
      </c>
      <c r="L7" s="80">
        <f>H7/J7</f>
        <v>0.93292682926829273</v>
      </c>
      <c r="N7" s="21">
        <f>B7+H7</f>
        <v>172</v>
      </c>
      <c r="O7" s="21">
        <f>D7+J7</f>
        <v>239</v>
      </c>
      <c r="P7" s="21">
        <f>O7-N7</f>
        <v>67</v>
      </c>
      <c r="Q7" s="80">
        <f>N7/O7</f>
        <v>0.71966527196652719</v>
      </c>
    </row>
    <row r="8" spans="1:17" ht="13.15" customHeight="1" x14ac:dyDescent="0.25"/>
    <row r="9" spans="1:17" ht="46.9" customHeight="1" x14ac:dyDescent="0.3">
      <c r="B9" s="98" t="s">
        <v>28</v>
      </c>
      <c r="C9" s="93"/>
      <c r="D9" s="93"/>
      <c r="E9" s="93"/>
      <c r="F9" s="93"/>
    </row>
    <row r="10" spans="1:17" ht="46.9" customHeight="1" x14ac:dyDescent="0.25">
      <c r="B10" s="9" t="s">
        <v>21</v>
      </c>
      <c r="C10" s="3" t="s">
        <v>29</v>
      </c>
      <c r="D10" s="10" t="s">
        <v>27</v>
      </c>
      <c r="E10" s="81" t="s">
        <v>2061</v>
      </c>
    </row>
    <row r="11" spans="1:17" ht="18" customHeight="1" x14ac:dyDescent="0.25">
      <c r="B11" s="4">
        <f>COUNTIF('2025 New Troops'!A:A,$Q$1)</f>
        <v>0</v>
      </c>
      <c r="C11" s="5">
        <v>10</v>
      </c>
      <c r="D11" s="4">
        <f>C11-B11</f>
        <v>10</v>
      </c>
      <c r="E11" s="80">
        <f>B11/C11</f>
        <v>0</v>
      </c>
    </row>
    <row r="12" spans="1:17" ht="46.9" customHeight="1" x14ac:dyDescent="0.35">
      <c r="B12" s="96" t="s">
        <v>25</v>
      </c>
      <c r="C12" s="97"/>
      <c r="D12" s="97"/>
      <c r="E12" s="97"/>
      <c r="F12" s="97"/>
      <c r="G12" s="97"/>
      <c r="H12" s="97"/>
    </row>
    <row r="13" spans="1:17" ht="31.5" customHeight="1" x14ac:dyDescent="0.25">
      <c r="A13" s="4" t="s">
        <v>152</v>
      </c>
      <c r="B13" s="40" t="s">
        <v>2</v>
      </c>
      <c r="C13" s="40" t="s">
        <v>3</v>
      </c>
      <c r="D13" s="41" t="s">
        <v>5</v>
      </c>
      <c r="E13" s="42" t="s">
        <v>2692</v>
      </c>
      <c r="F13" s="42" t="s">
        <v>2691</v>
      </c>
      <c r="G13" s="43" t="s">
        <v>2689</v>
      </c>
      <c r="H13" s="43" t="s">
        <v>2693</v>
      </c>
      <c r="I13" s="43" t="s">
        <v>2690</v>
      </c>
      <c r="J13" s="72" t="str">
        <f>Summary!Y1</f>
        <v>2025 Members as of 4/18/2025</v>
      </c>
      <c r="K13" s="44" t="s">
        <v>9</v>
      </c>
      <c r="L13" s="45" t="s">
        <v>10</v>
      </c>
    </row>
    <row r="14" spans="1:17" ht="31.5" customHeight="1" x14ac:dyDescent="0.25">
      <c r="A14" s="4" t="s">
        <v>153</v>
      </c>
      <c r="B14" s="4" t="s">
        <v>274</v>
      </c>
      <c r="C14" s="56" t="s">
        <v>13</v>
      </c>
      <c r="D14" s="56" t="s">
        <v>14</v>
      </c>
      <c r="E14" s="56">
        <v>76010</v>
      </c>
      <c r="F14" s="56" t="s">
        <v>2738</v>
      </c>
      <c r="G14" s="56" t="s">
        <v>2695</v>
      </c>
      <c r="H14" s="56" t="s">
        <v>2711</v>
      </c>
      <c r="I14" s="4">
        <v>389</v>
      </c>
      <c r="J14" s="22">
        <f>IFERROR(VLOOKUP(A14,'GS by School'!A:D,3,0),0)</f>
        <v>0</v>
      </c>
      <c r="K14" s="4">
        <f t="shared" ref="K14:K40" si="0">I14-J14</f>
        <v>389</v>
      </c>
      <c r="L14" s="8">
        <f>IFERROR(I14/#REF!,0)</f>
        <v>0</v>
      </c>
    </row>
    <row r="15" spans="1:17" ht="31.5" customHeight="1" x14ac:dyDescent="0.25">
      <c r="A15" s="4" t="s">
        <v>154</v>
      </c>
      <c r="B15" s="4" t="s">
        <v>2739</v>
      </c>
      <c r="C15" s="56" t="s">
        <v>13</v>
      </c>
      <c r="D15" s="56" t="s">
        <v>14</v>
      </c>
      <c r="E15" s="56">
        <v>76010</v>
      </c>
      <c r="F15" s="56" t="s">
        <v>2738</v>
      </c>
      <c r="G15" s="56" t="s">
        <v>2695</v>
      </c>
      <c r="H15" s="56" t="s">
        <v>2711</v>
      </c>
      <c r="I15" s="4">
        <v>201</v>
      </c>
      <c r="J15" s="22">
        <f>IFERROR(VLOOKUP(A15,'GS by School'!A:D,3,0),0)</f>
        <v>0</v>
      </c>
      <c r="K15" s="4">
        <f t="shared" si="0"/>
        <v>201</v>
      </c>
      <c r="L15" s="8">
        <f>IFERROR(I15/#REF!,0)</f>
        <v>0</v>
      </c>
    </row>
    <row r="16" spans="1:17" ht="31.5" customHeight="1" x14ac:dyDescent="0.25">
      <c r="A16" s="4" t="s">
        <v>155</v>
      </c>
      <c r="B16" s="4" t="s">
        <v>2163</v>
      </c>
      <c r="C16" s="56" t="s">
        <v>13</v>
      </c>
      <c r="D16" s="56" t="s">
        <v>14</v>
      </c>
      <c r="E16" s="56">
        <v>76010</v>
      </c>
      <c r="F16" s="56" t="s">
        <v>2738</v>
      </c>
      <c r="G16" s="56" t="s">
        <v>2695</v>
      </c>
      <c r="H16" s="56" t="s">
        <v>2711</v>
      </c>
      <c r="I16" s="4">
        <v>327</v>
      </c>
      <c r="J16" s="22">
        <f>IFERROR(VLOOKUP(A16,'GS by School'!A:D,3,0),0)</f>
        <v>356</v>
      </c>
      <c r="K16" s="4">
        <f t="shared" si="0"/>
        <v>-29</v>
      </c>
      <c r="L16" s="8">
        <f>IFERROR(I16/#REF!,0)</f>
        <v>0</v>
      </c>
    </row>
    <row r="17" spans="1:12" ht="31.5" customHeight="1" x14ac:dyDescent="0.25">
      <c r="A17" s="4" t="s">
        <v>156</v>
      </c>
      <c r="B17" s="4" t="s">
        <v>2187</v>
      </c>
      <c r="C17" s="56" t="s">
        <v>13</v>
      </c>
      <c r="D17" s="56" t="s">
        <v>14</v>
      </c>
      <c r="E17" s="56">
        <v>76010</v>
      </c>
      <c r="F17" s="56" t="s">
        <v>2738</v>
      </c>
      <c r="G17" s="56" t="s">
        <v>2695</v>
      </c>
      <c r="H17" s="56" t="s">
        <v>2711</v>
      </c>
      <c r="I17" s="4">
        <v>234</v>
      </c>
      <c r="J17" s="22">
        <f>IFERROR(VLOOKUP(A17,'GS by School'!A:D,3,0),0)</f>
        <v>12</v>
      </c>
      <c r="K17" s="4">
        <f t="shared" si="0"/>
        <v>222</v>
      </c>
      <c r="L17" s="8">
        <f>IFERROR(I17/#REF!,0)</f>
        <v>0</v>
      </c>
    </row>
    <row r="18" spans="1:12" ht="31.5" customHeight="1" x14ac:dyDescent="0.25">
      <c r="A18" s="4" t="s">
        <v>157</v>
      </c>
      <c r="B18" s="4" t="s">
        <v>198</v>
      </c>
      <c r="C18" s="56" t="s">
        <v>13</v>
      </c>
      <c r="D18" s="56" t="s">
        <v>14</v>
      </c>
      <c r="E18" s="56">
        <v>76012</v>
      </c>
      <c r="F18" s="56" t="s">
        <v>2738</v>
      </c>
      <c r="G18" s="56" t="s">
        <v>2695</v>
      </c>
      <c r="H18" s="56" t="s">
        <v>2711</v>
      </c>
      <c r="I18" s="4">
        <v>284</v>
      </c>
      <c r="J18" s="22">
        <f>IFERROR(VLOOKUP(A18,'GS by School'!A:D,3,0),0)</f>
        <v>34</v>
      </c>
      <c r="K18" s="4">
        <f t="shared" si="0"/>
        <v>250</v>
      </c>
      <c r="L18" s="8">
        <f>IFERROR(I18/#REF!,0)</f>
        <v>0</v>
      </c>
    </row>
    <row r="19" spans="1:12" ht="31.5" customHeight="1" x14ac:dyDescent="0.25">
      <c r="A19" s="4" t="s">
        <v>2740</v>
      </c>
      <c r="B19" s="4" t="s">
        <v>2741</v>
      </c>
      <c r="C19" s="56" t="s">
        <v>13</v>
      </c>
      <c r="D19" s="56" t="s">
        <v>11</v>
      </c>
      <c r="E19" s="56">
        <v>75050</v>
      </c>
      <c r="F19" s="56" t="s">
        <v>2742</v>
      </c>
      <c r="G19" s="56" t="s">
        <v>2695</v>
      </c>
      <c r="H19" s="56" t="s">
        <v>2710</v>
      </c>
      <c r="I19" s="4">
        <v>249</v>
      </c>
      <c r="J19" s="22">
        <f>IFERROR(VLOOKUP(A19,'GS by School'!A:D,3,0),0)</f>
        <v>0</v>
      </c>
      <c r="K19" s="4">
        <f t="shared" si="0"/>
        <v>249</v>
      </c>
      <c r="L19" s="8">
        <f>IFERROR(I19/#REF!,0)</f>
        <v>0</v>
      </c>
    </row>
    <row r="20" spans="1:12" ht="31.5" customHeight="1" x14ac:dyDescent="0.25">
      <c r="A20" s="4" t="s">
        <v>158</v>
      </c>
      <c r="B20" s="4" t="s">
        <v>2743</v>
      </c>
      <c r="C20" s="56" t="s">
        <v>13</v>
      </c>
      <c r="D20" s="56" t="s">
        <v>14</v>
      </c>
      <c r="E20" s="56">
        <v>76010</v>
      </c>
      <c r="F20" s="56" t="s">
        <v>2738</v>
      </c>
      <c r="G20" s="56" t="s">
        <v>2695</v>
      </c>
      <c r="H20" s="56" t="s">
        <v>2711</v>
      </c>
      <c r="I20" s="4">
        <v>272</v>
      </c>
      <c r="J20" s="22">
        <f>IFERROR(VLOOKUP(A20,'GS by School'!A:D,3,0),0)</f>
        <v>0</v>
      </c>
      <c r="K20" s="4">
        <f t="shared" si="0"/>
        <v>272</v>
      </c>
      <c r="L20" s="8">
        <f>IFERROR(I20/#REF!,0)</f>
        <v>0</v>
      </c>
    </row>
    <row r="21" spans="1:12" ht="31.5" customHeight="1" x14ac:dyDescent="0.25">
      <c r="A21" s="4" t="s">
        <v>161</v>
      </c>
      <c r="B21" s="4" t="s">
        <v>2277</v>
      </c>
      <c r="C21" s="56" t="s">
        <v>13</v>
      </c>
      <c r="D21" s="56" t="s">
        <v>14</v>
      </c>
      <c r="E21" s="56">
        <v>76006</v>
      </c>
      <c r="F21" s="56" t="s">
        <v>2738</v>
      </c>
      <c r="G21" s="56" t="s">
        <v>2695</v>
      </c>
      <c r="H21" s="56" t="s">
        <v>2711</v>
      </c>
      <c r="I21" s="4">
        <v>370</v>
      </c>
      <c r="J21" s="22">
        <f>IFERROR(VLOOKUP(A21,'GS by School'!A:D,3,0),0)</f>
        <v>2</v>
      </c>
      <c r="K21" s="4">
        <f t="shared" si="0"/>
        <v>368</v>
      </c>
      <c r="L21" s="8">
        <f>IFERROR(I21/#REF!,0)</f>
        <v>0</v>
      </c>
    </row>
    <row r="22" spans="1:12" ht="31.5" customHeight="1" x14ac:dyDescent="0.25">
      <c r="A22" s="4" t="s">
        <v>1222</v>
      </c>
      <c r="B22" s="4" t="s">
        <v>1223</v>
      </c>
      <c r="C22" s="56" t="s">
        <v>13</v>
      </c>
      <c r="D22" s="56" t="s">
        <v>11</v>
      </c>
      <c r="E22" s="56">
        <v>75050</v>
      </c>
      <c r="F22" s="56" t="s">
        <v>2717</v>
      </c>
      <c r="G22" s="56" t="s">
        <v>2695</v>
      </c>
      <c r="H22" s="56" t="s">
        <v>2744</v>
      </c>
      <c r="I22" s="4">
        <v>253</v>
      </c>
      <c r="J22" s="22">
        <f>IFERROR(VLOOKUP(A22,'GS by School'!A:D,3,0),0)</f>
        <v>0</v>
      </c>
      <c r="K22" s="4">
        <f t="shared" si="0"/>
        <v>253</v>
      </c>
      <c r="L22" s="8">
        <f>IFERROR(I22/#REF!,0)</f>
        <v>0</v>
      </c>
    </row>
    <row r="23" spans="1:12" ht="31.5" customHeight="1" x14ac:dyDescent="0.25">
      <c r="A23" s="4" t="s">
        <v>2746</v>
      </c>
      <c r="B23" s="4" t="s">
        <v>2747</v>
      </c>
      <c r="C23" s="56" t="s">
        <v>13</v>
      </c>
      <c r="D23" s="56" t="s">
        <v>14</v>
      </c>
      <c r="E23" s="56">
        <v>76011</v>
      </c>
      <c r="F23" s="56" t="s">
        <v>2748</v>
      </c>
      <c r="G23" s="56" t="s">
        <v>2695</v>
      </c>
      <c r="H23" s="56" t="s">
        <v>2710</v>
      </c>
      <c r="I23" s="4">
        <v>94</v>
      </c>
      <c r="J23" s="22">
        <f>IFERROR(VLOOKUP(A23,'GS by School'!A:D,3,0),0)</f>
        <v>0</v>
      </c>
      <c r="K23" s="4">
        <f t="shared" si="0"/>
        <v>94</v>
      </c>
      <c r="L23" s="8">
        <f>IFERROR(I23/#REF!,0)</f>
        <v>0</v>
      </c>
    </row>
    <row r="24" spans="1:12" ht="31.5" customHeight="1" x14ac:dyDescent="0.25">
      <c r="A24" s="4" t="s">
        <v>2749</v>
      </c>
      <c r="B24" s="4" t="s">
        <v>2750</v>
      </c>
      <c r="C24" s="56" t="s">
        <v>13</v>
      </c>
      <c r="D24" s="56" t="s">
        <v>14</v>
      </c>
      <c r="E24" s="56">
        <v>76010</v>
      </c>
      <c r="F24" s="56" t="s">
        <v>2738</v>
      </c>
      <c r="G24" s="56" t="s">
        <v>2695</v>
      </c>
      <c r="H24" s="56" t="s">
        <v>2711</v>
      </c>
      <c r="I24" s="4">
        <v>328</v>
      </c>
      <c r="J24" s="22">
        <f>IFERROR(VLOOKUP(A24,'GS by School'!A:D,3,0),0)</f>
        <v>0</v>
      </c>
      <c r="K24" s="4">
        <f t="shared" si="0"/>
        <v>328</v>
      </c>
      <c r="L24" s="8">
        <f>IFERROR(I24/#REF!,0)</f>
        <v>0</v>
      </c>
    </row>
    <row r="25" spans="1:12" ht="31.5" customHeight="1" x14ac:dyDescent="0.25">
      <c r="A25" s="4" t="s">
        <v>1154</v>
      </c>
      <c r="B25" s="4" t="s">
        <v>1155</v>
      </c>
      <c r="C25" s="56" t="s">
        <v>13</v>
      </c>
      <c r="D25" s="56" t="s">
        <v>14</v>
      </c>
      <c r="E25" s="56">
        <v>76011</v>
      </c>
      <c r="F25" s="56" t="s">
        <v>2738</v>
      </c>
      <c r="G25" s="56" t="s">
        <v>2698</v>
      </c>
      <c r="H25" s="56" t="s">
        <v>2696</v>
      </c>
      <c r="I25" s="4">
        <v>232</v>
      </c>
      <c r="J25" s="22">
        <f>IFERROR(VLOOKUP(A25,'GS by School'!A:D,3,0),0)</f>
        <v>64</v>
      </c>
      <c r="K25" s="4">
        <f t="shared" si="0"/>
        <v>168</v>
      </c>
      <c r="L25" s="8">
        <f>IFERROR(I25/#REF!,0)</f>
        <v>0</v>
      </c>
    </row>
    <row r="26" spans="1:12" ht="31.5" customHeight="1" x14ac:dyDescent="0.25">
      <c r="A26" s="4" t="s">
        <v>164</v>
      </c>
      <c r="B26" s="4" t="s">
        <v>18</v>
      </c>
      <c r="C26" s="56" t="s">
        <v>13</v>
      </c>
      <c r="D26" s="56" t="s">
        <v>14</v>
      </c>
      <c r="E26" s="56">
        <v>76012</v>
      </c>
      <c r="F26" s="56" t="s">
        <v>2738</v>
      </c>
      <c r="G26" s="56" t="s">
        <v>2695</v>
      </c>
      <c r="H26" s="56" t="s">
        <v>2695</v>
      </c>
      <c r="I26" s="4">
        <v>94</v>
      </c>
      <c r="J26" s="22">
        <f>IFERROR(VLOOKUP(A26,'GS by School'!A:D,3,0),0)</f>
        <v>0</v>
      </c>
      <c r="K26" s="4">
        <f t="shared" si="0"/>
        <v>94</v>
      </c>
      <c r="L26" s="8">
        <f>IFERROR(I26/#REF!,0)</f>
        <v>0</v>
      </c>
    </row>
    <row r="27" spans="1:12" ht="31.5" customHeight="1" x14ac:dyDescent="0.25">
      <c r="A27" s="4" t="s">
        <v>165</v>
      </c>
      <c r="B27" s="4" t="s">
        <v>260</v>
      </c>
      <c r="C27" s="56" t="s">
        <v>13</v>
      </c>
      <c r="D27" s="56" t="s">
        <v>11</v>
      </c>
      <c r="E27" s="56">
        <v>75050</v>
      </c>
      <c r="F27" s="56" t="s">
        <v>2738</v>
      </c>
      <c r="G27" s="56" t="s">
        <v>2695</v>
      </c>
      <c r="H27" s="56" t="s">
        <v>2711</v>
      </c>
      <c r="I27" s="4">
        <v>190</v>
      </c>
      <c r="J27" s="22">
        <f>IFERROR(VLOOKUP(A27,'GS by School'!A:D,3,0),0)</f>
        <v>2</v>
      </c>
      <c r="K27" s="4">
        <f t="shared" si="0"/>
        <v>188</v>
      </c>
      <c r="L27" s="8">
        <f>IFERROR(I27/#REF!,0)</f>
        <v>0</v>
      </c>
    </row>
    <row r="28" spans="1:12" ht="31.5" customHeight="1" x14ac:dyDescent="0.25">
      <c r="A28" s="4" t="s">
        <v>1237</v>
      </c>
      <c r="B28" s="4" t="s">
        <v>1238</v>
      </c>
      <c r="C28" s="4" t="s">
        <v>13</v>
      </c>
      <c r="D28" s="56" t="s">
        <v>12</v>
      </c>
      <c r="E28" s="4">
        <v>76120</v>
      </c>
      <c r="F28" s="4" t="s">
        <v>2713</v>
      </c>
      <c r="G28" s="4" t="s">
        <v>2695</v>
      </c>
      <c r="H28" s="4" t="s">
        <v>2696</v>
      </c>
      <c r="I28" s="4">
        <v>207</v>
      </c>
      <c r="J28" s="22">
        <f>IFERROR(VLOOKUP(A28,'GS by School'!A:D,3,0),0)</f>
        <v>0</v>
      </c>
      <c r="K28" s="4">
        <f t="shared" si="0"/>
        <v>207</v>
      </c>
      <c r="L28" s="8">
        <f>IFERROR(I28/#REF!,0)</f>
        <v>0</v>
      </c>
    </row>
    <row r="29" spans="1:12" ht="31.5" customHeight="1" x14ac:dyDescent="0.25">
      <c r="A29" s="4" t="s">
        <v>321</v>
      </c>
      <c r="B29" s="4" t="s">
        <v>322</v>
      </c>
      <c r="C29" s="56" t="s">
        <v>13</v>
      </c>
      <c r="D29" s="56" t="s">
        <v>14</v>
      </c>
      <c r="E29" s="56">
        <v>76013</v>
      </c>
      <c r="F29" s="56" t="s">
        <v>2751</v>
      </c>
      <c r="G29" s="56" t="s">
        <v>2695</v>
      </c>
      <c r="H29" s="56" t="s">
        <v>2696</v>
      </c>
      <c r="I29" s="4">
        <v>343</v>
      </c>
      <c r="J29" s="22">
        <f>IFERROR(VLOOKUP(A29,'GS by School'!A:D,3,0),0)</f>
        <v>6</v>
      </c>
      <c r="K29" s="4">
        <f t="shared" si="0"/>
        <v>337</v>
      </c>
      <c r="L29" s="8">
        <f>IFERROR(I29/#REF!,0)</f>
        <v>0</v>
      </c>
    </row>
    <row r="30" spans="1:12" ht="31.5" customHeight="1" x14ac:dyDescent="0.25">
      <c r="A30" s="4" t="s">
        <v>160</v>
      </c>
      <c r="B30" s="4" t="s">
        <v>1651</v>
      </c>
      <c r="C30" s="56" t="s">
        <v>13</v>
      </c>
      <c r="D30" s="56" t="s">
        <v>14</v>
      </c>
      <c r="E30" s="56">
        <v>76006</v>
      </c>
      <c r="F30" s="56" t="s">
        <v>2738</v>
      </c>
      <c r="G30" s="56" t="s">
        <v>2695</v>
      </c>
      <c r="H30" s="56" t="s">
        <v>2711</v>
      </c>
      <c r="I30" s="4">
        <v>490</v>
      </c>
      <c r="J30" s="22">
        <f>IFERROR(VLOOKUP(A30,'GS by School'!A:D,3,0),0)</f>
        <v>12</v>
      </c>
      <c r="K30" s="4">
        <f t="shared" si="0"/>
        <v>478</v>
      </c>
      <c r="L30" s="8">
        <f>IFERROR(I30/#REF!,0)</f>
        <v>0</v>
      </c>
    </row>
    <row r="31" spans="1:12" ht="31.5" customHeight="1" x14ac:dyDescent="0.25">
      <c r="A31" s="73" t="s">
        <v>166</v>
      </c>
      <c r="B31" s="73" t="s">
        <v>176</v>
      </c>
      <c r="C31" s="73" t="s">
        <v>13</v>
      </c>
      <c r="D31" s="73" t="s">
        <v>14</v>
      </c>
      <c r="E31" s="73">
        <v>76012</v>
      </c>
      <c r="F31" s="73" t="s">
        <v>2738</v>
      </c>
      <c r="G31" s="73" t="s">
        <v>2695</v>
      </c>
      <c r="H31" s="73" t="s">
        <v>2711</v>
      </c>
      <c r="I31" s="73">
        <v>248</v>
      </c>
      <c r="J31" s="22">
        <f>IFERROR(VLOOKUP(A31,'GS by School'!A:D,3,0),0)</f>
        <v>8</v>
      </c>
      <c r="K31" s="4">
        <f t="shared" si="0"/>
        <v>240</v>
      </c>
      <c r="L31" s="8">
        <f>IFERROR(I31/#REF!,0)</f>
        <v>0</v>
      </c>
    </row>
    <row r="32" spans="1:12" ht="31.5" customHeight="1" x14ac:dyDescent="0.25">
      <c r="A32" s="73" t="s">
        <v>1666</v>
      </c>
      <c r="B32" s="73" t="s">
        <v>1667</v>
      </c>
      <c r="C32" s="73" t="s">
        <v>13</v>
      </c>
      <c r="D32" s="73" t="s">
        <v>14</v>
      </c>
      <c r="E32" s="73">
        <v>76010</v>
      </c>
      <c r="F32" s="73" t="s">
        <v>2738</v>
      </c>
      <c r="G32" s="73" t="s">
        <v>2695</v>
      </c>
      <c r="H32" s="73" t="s">
        <v>2711</v>
      </c>
      <c r="I32" s="73">
        <v>256</v>
      </c>
      <c r="J32" s="22">
        <f>IFERROR(VLOOKUP(A32,'GS by School'!A:D,3,0),0)</f>
        <v>4</v>
      </c>
      <c r="K32" s="4">
        <f t="shared" si="0"/>
        <v>252</v>
      </c>
      <c r="L32" s="8">
        <f>IFERROR(I32/#REF!,0)</f>
        <v>0</v>
      </c>
    </row>
    <row r="33" spans="1:12" ht="31.5" customHeight="1" x14ac:dyDescent="0.25">
      <c r="A33" s="73" t="s">
        <v>2028</v>
      </c>
      <c r="B33" s="73" t="s">
        <v>2452</v>
      </c>
      <c r="C33" s="73" t="s">
        <v>13</v>
      </c>
      <c r="D33" s="73" t="s">
        <v>14</v>
      </c>
      <c r="E33" s="73">
        <v>76006</v>
      </c>
      <c r="F33" s="73" t="s">
        <v>2738</v>
      </c>
      <c r="G33" s="73" t="s">
        <v>2695</v>
      </c>
      <c r="H33" s="73" t="s">
        <v>2711</v>
      </c>
      <c r="I33" s="73">
        <v>295</v>
      </c>
      <c r="J33" s="22">
        <f>IFERROR(VLOOKUP(A33,'GS by School'!A:D,3,0),0)</f>
        <v>1</v>
      </c>
      <c r="K33" s="4">
        <f t="shared" si="0"/>
        <v>294</v>
      </c>
      <c r="L33" s="8">
        <f>IFERROR(I33/#REF!,0)</f>
        <v>0</v>
      </c>
    </row>
    <row r="34" spans="1:12" ht="31.5" customHeight="1" x14ac:dyDescent="0.25">
      <c r="A34" s="73" t="s">
        <v>2030</v>
      </c>
      <c r="B34" s="73" t="s">
        <v>2588</v>
      </c>
      <c r="C34" s="73" t="s">
        <v>13</v>
      </c>
      <c r="D34" s="73" t="s">
        <v>14</v>
      </c>
      <c r="E34" s="73">
        <v>76012</v>
      </c>
      <c r="F34" s="73" t="s">
        <v>2738</v>
      </c>
      <c r="G34" s="73" t="s">
        <v>2695</v>
      </c>
      <c r="H34" s="73" t="s">
        <v>2711</v>
      </c>
      <c r="I34" s="73">
        <v>323</v>
      </c>
      <c r="J34" s="22">
        <f>IFERROR(VLOOKUP(A34,'GS by School'!A:D,3,0),0)</f>
        <v>2</v>
      </c>
      <c r="K34" s="4">
        <f t="shared" si="0"/>
        <v>321</v>
      </c>
      <c r="L34" s="8">
        <f>IFERROR(I34/#REF!,0)</f>
        <v>0</v>
      </c>
    </row>
    <row r="35" spans="1:12" ht="31.5" customHeight="1" x14ac:dyDescent="0.25">
      <c r="A35" s="73" t="s">
        <v>2031</v>
      </c>
      <c r="B35" s="73" t="s">
        <v>2752</v>
      </c>
      <c r="C35" s="73" t="s">
        <v>13</v>
      </c>
      <c r="D35" s="73" t="s">
        <v>14</v>
      </c>
      <c r="E35" s="73">
        <v>76010</v>
      </c>
      <c r="F35" s="73" t="s">
        <v>2738</v>
      </c>
      <c r="G35" s="73" t="s">
        <v>2695</v>
      </c>
      <c r="H35" s="73" t="s">
        <v>2711</v>
      </c>
      <c r="I35" s="73">
        <v>382</v>
      </c>
      <c r="J35" s="22">
        <f>IFERROR(VLOOKUP(A35,'GS by School'!A:D,3,0),0)</f>
        <v>1</v>
      </c>
      <c r="K35" s="4">
        <f t="shared" si="0"/>
        <v>381</v>
      </c>
      <c r="L35" s="8">
        <f>IFERROR(I35/#REF!,0)</f>
        <v>0</v>
      </c>
    </row>
    <row r="36" spans="1:12" ht="31.5" customHeight="1" x14ac:dyDescent="0.25">
      <c r="A36" s="73" t="s">
        <v>168</v>
      </c>
      <c r="B36" s="73" t="s">
        <v>2082</v>
      </c>
      <c r="C36" s="73" t="s">
        <v>13</v>
      </c>
      <c r="D36" s="73" t="s">
        <v>14</v>
      </c>
      <c r="E36" s="73">
        <v>76006</v>
      </c>
      <c r="F36" s="73" t="s">
        <v>2753</v>
      </c>
      <c r="G36" s="73" t="s">
        <v>2698</v>
      </c>
      <c r="H36" s="73" t="s">
        <v>2710</v>
      </c>
      <c r="I36" s="73">
        <v>451</v>
      </c>
      <c r="J36" s="22">
        <f>IFERROR(VLOOKUP(A36,'GS by School'!A:D,3,0),0)</f>
        <v>1</v>
      </c>
      <c r="K36" s="4">
        <f t="shared" si="0"/>
        <v>450</v>
      </c>
      <c r="L36" s="8">
        <f>IFERROR(I36/#REF!,0)</f>
        <v>0</v>
      </c>
    </row>
    <row r="37" spans="1:12" ht="31.5" customHeight="1" x14ac:dyDescent="0.25">
      <c r="A37" s="73" t="s">
        <v>2754</v>
      </c>
      <c r="B37" s="73" t="s">
        <v>2755</v>
      </c>
      <c r="C37" s="73" t="s">
        <v>13</v>
      </c>
      <c r="D37" s="73" t="s">
        <v>11</v>
      </c>
      <c r="E37" s="73">
        <v>75050</v>
      </c>
      <c r="F37" s="73" t="s">
        <v>2756</v>
      </c>
      <c r="G37" s="73" t="s">
        <v>2695</v>
      </c>
      <c r="H37" s="73" t="s">
        <v>2696</v>
      </c>
      <c r="I37" s="73">
        <v>367</v>
      </c>
      <c r="J37" s="22">
        <f>IFERROR(VLOOKUP(A37,'GS by School'!A:D,3,0),0)</f>
        <v>0</v>
      </c>
      <c r="K37" s="4">
        <f t="shared" si="0"/>
        <v>367</v>
      </c>
      <c r="L37" s="8">
        <f>IFERROR(I37/#REF!,0)</f>
        <v>0</v>
      </c>
    </row>
    <row r="38" spans="1:12" ht="31.5" customHeight="1" x14ac:dyDescent="0.25">
      <c r="A38" s="73" t="s">
        <v>169</v>
      </c>
      <c r="B38" s="73" t="s">
        <v>16</v>
      </c>
      <c r="C38" s="73" t="s">
        <v>13</v>
      </c>
      <c r="D38" s="73" t="s">
        <v>14</v>
      </c>
      <c r="E38" s="73">
        <v>76011</v>
      </c>
      <c r="F38" s="73" t="s">
        <v>2756</v>
      </c>
      <c r="G38" s="73" t="s">
        <v>2695</v>
      </c>
      <c r="H38" s="73" t="s">
        <v>2696</v>
      </c>
      <c r="I38" s="73">
        <v>334</v>
      </c>
      <c r="J38" s="22">
        <f>IFERROR(VLOOKUP(A38,'GS by School'!A:D,3,0),0)</f>
        <v>1</v>
      </c>
      <c r="K38" s="4">
        <f t="shared" si="0"/>
        <v>333</v>
      </c>
      <c r="L38" s="8">
        <f>IFERROR(I38/#REF!,0)</f>
        <v>0</v>
      </c>
    </row>
    <row r="39" spans="1:12" ht="31.5" customHeight="1" x14ac:dyDescent="0.25">
      <c r="A39" s="73" t="s">
        <v>171</v>
      </c>
      <c r="B39" s="73" t="s">
        <v>2757</v>
      </c>
      <c r="C39" s="73" t="s">
        <v>13</v>
      </c>
      <c r="D39" s="73" t="s">
        <v>14</v>
      </c>
      <c r="E39" s="73">
        <v>76011</v>
      </c>
      <c r="F39" s="73" t="s">
        <v>2738</v>
      </c>
      <c r="G39" s="73" t="s">
        <v>2695</v>
      </c>
      <c r="H39" s="73" t="s">
        <v>2711</v>
      </c>
      <c r="I39" s="73">
        <v>295</v>
      </c>
      <c r="J39" s="22">
        <f>IFERROR(VLOOKUP(A39,'GS by School'!A:D,3,0),0)</f>
        <v>3</v>
      </c>
      <c r="K39" s="4">
        <f t="shared" si="0"/>
        <v>292</v>
      </c>
      <c r="L39" s="8">
        <f>IFERROR(I39/#REF!,0)</f>
        <v>0</v>
      </c>
    </row>
    <row r="40" spans="1:12" ht="31.5" customHeight="1" x14ac:dyDescent="0.25">
      <c r="A40" s="73" t="s">
        <v>172</v>
      </c>
      <c r="B40" s="73" t="s">
        <v>17</v>
      </c>
      <c r="C40" s="73" t="s">
        <v>13</v>
      </c>
      <c r="D40" s="73" t="s">
        <v>14</v>
      </c>
      <c r="E40" s="73">
        <v>76012</v>
      </c>
      <c r="F40" s="73" t="s">
        <v>2738</v>
      </c>
      <c r="G40" s="73" t="s">
        <v>2695</v>
      </c>
      <c r="H40" s="73" t="s">
        <v>2711</v>
      </c>
      <c r="I40" s="73">
        <v>181</v>
      </c>
      <c r="J40" s="22">
        <f>IFERROR(VLOOKUP(A40,'GS by School'!A:D,3,0),0)</f>
        <v>8</v>
      </c>
      <c r="K40" s="4">
        <f t="shared" si="0"/>
        <v>173</v>
      </c>
      <c r="L40" s="8">
        <f>IFERROR(I40/#REF!,0)</f>
        <v>0</v>
      </c>
    </row>
    <row r="41" spans="1:12" ht="31.5" customHeight="1" x14ac:dyDescent="0.25"/>
    <row r="42" spans="1:12" ht="31.5" customHeight="1" x14ac:dyDescent="0.25"/>
    <row r="43" spans="1:12" ht="31.5" customHeight="1" x14ac:dyDescent="0.25"/>
    <row r="44" spans="1:12" ht="31.5" customHeight="1" x14ac:dyDescent="0.25"/>
    <row r="45" spans="1:12" ht="31.5" customHeight="1" x14ac:dyDescent="0.25"/>
    <row r="46" spans="1:12" ht="31.5" customHeight="1" x14ac:dyDescent="0.25"/>
    <row r="47" spans="1:12" ht="31.5" customHeight="1" x14ac:dyDescent="0.25"/>
    <row r="48" spans="1:12" ht="31.5" customHeight="1" x14ac:dyDescent="0.25"/>
    <row r="49" ht="31.5" customHeight="1" x14ac:dyDescent="0.25"/>
  </sheetData>
  <sortState xmlns:xlrd2="http://schemas.microsoft.com/office/spreadsheetml/2017/richdata2" ref="A14:Q40">
    <sortCondition ref="B14:B40"/>
  </sortState>
  <mergeCells count="8">
    <mergeCell ref="B12:H12"/>
    <mergeCell ref="B9:F9"/>
    <mergeCell ref="H1:L1"/>
    <mergeCell ref="B1:F1"/>
    <mergeCell ref="N1:P1"/>
    <mergeCell ref="N5:Q5"/>
    <mergeCell ref="H5:L5"/>
    <mergeCell ref="B5:F5"/>
  </mergeCells>
  <phoneticPr fontId="13" type="noConversion"/>
  <conditionalFormatting sqref="L13">
    <cfRule type="cellIs" dxfId="9" priority="1" operator="greaterThan">
      <formula>0.08</formula>
    </cfRule>
  </conditionalFormatting>
  <pageMargins left="0.2" right="0.2" top="0.5" bottom="0.25" header="0.3" footer="0.3"/>
  <pageSetup orientation="landscape" r:id="rId1"/>
  <headerFooter>
    <oddHeader>&amp;C&amp;A</oddHeader>
  </headerFooter>
  <rowBreaks count="1" manualBreakCount="1">
    <brk id="1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061AD-9554-4DD4-8DFF-D849E4F20EF2}">
  <dimension ref="A1:Q54"/>
  <sheetViews>
    <sheetView topLeftCell="A12" workbookViewId="0">
      <selection activeCell="G18" sqref="G18"/>
    </sheetView>
  </sheetViews>
  <sheetFormatPr defaultColWidth="9.140625" defaultRowHeight="46.9" customHeight="1" x14ac:dyDescent="0.25"/>
  <cols>
    <col min="1" max="1" width="2.7109375" style="7" customWidth="1"/>
    <col min="2" max="2" width="38.28515625" style="7" customWidth="1"/>
    <col min="3" max="3" width="8.140625" style="7" customWidth="1"/>
    <col min="4" max="4" width="8.85546875" style="7" customWidth="1"/>
    <col min="5" max="5" width="6.85546875" style="7" customWidth="1"/>
    <col min="6" max="6" width="6.28515625" style="7" customWidth="1"/>
    <col min="7" max="7" width="8.7109375" style="7" customWidth="1"/>
    <col min="8" max="8" width="7.7109375" style="7" customWidth="1"/>
    <col min="9" max="9" width="10.5703125" style="7" bestFit="1" customWidth="1"/>
    <col min="10" max="10" width="7.7109375" style="7" customWidth="1"/>
    <col min="11" max="11" width="9" style="7" customWidth="1"/>
    <col min="12" max="12" width="9.140625" style="7" customWidth="1"/>
    <col min="13" max="13" width="8.5703125" style="7" customWidth="1"/>
    <col min="14" max="14" width="8.28515625" style="7" customWidth="1"/>
    <col min="15" max="16384" width="9.140625" style="7"/>
  </cols>
  <sheetData>
    <row r="1" spans="1:17" ht="23.45" customHeight="1" x14ac:dyDescent="0.3">
      <c r="B1" s="94" t="s">
        <v>2063</v>
      </c>
      <c r="C1" s="95"/>
      <c r="D1" s="95"/>
      <c r="E1" s="95"/>
      <c r="H1" s="94" t="s">
        <v>23</v>
      </c>
      <c r="I1" s="95"/>
      <c r="J1" s="95"/>
      <c r="K1" s="95"/>
      <c r="N1" s="99" t="s">
        <v>1783</v>
      </c>
      <c r="O1" s="99"/>
      <c r="P1" s="99"/>
      <c r="Q1" s="7" t="s">
        <v>19</v>
      </c>
    </row>
    <row r="2" spans="1:17" ht="46.9" customHeight="1" x14ac:dyDescent="0.25">
      <c r="B2" s="2" t="str">
        <f>Summary!Y1</f>
        <v>2025 Members as of 4/18/2025</v>
      </c>
      <c r="C2" s="1" t="s">
        <v>0</v>
      </c>
      <c r="D2" s="1" t="s">
        <v>2026</v>
      </c>
      <c r="E2" s="10" t="s">
        <v>27</v>
      </c>
      <c r="F2" s="81" t="s">
        <v>2061</v>
      </c>
      <c r="H2" s="2" t="str">
        <f>B2</f>
        <v>2025 Members as of 4/18/2025</v>
      </c>
      <c r="I2" s="1" t="s">
        <v>0</v>
      </c>
      <c r="J2" s="1" t="str">
        <f>D2</f>
        <v>2025 Goal</v>
      </c>
      <c r="K2" s="10" t="s">
        <v>27</v>
      </c>
      <c r="L2" s="81" t="s">
        <v>2061</v>
      </c>
      <c r="N2" s="16" t="s">
        <v>1781</v>
      </c>
      <c r="O2" s="16" t="s">
        <v>1780</v>
      </c>
      <c r="P2" s="16" t="s">
        <v>27</v>
      </c>
      <c r="Q2" s="81" t="s">
        <v>2061</v>
      </c>
    </row>
    <row r="3" spans="1:17" ht="19.149999999999999" customHeight="1" x14ac:dyDescent="0.25">
      <c r="B3" s="4">
        <f>SUMIFS('2025 Girls'!D:D,'2025 Girls'!$A:$A,$Q$1)</f>
        <v>96</v>
      </c>
      <c r="C3" s="4">
        <f>VLOOKUP($Q$1,'2025 Girls'!A:G,6,0)</f>
        <v>136</v>
      </c>
      <c r="D3" s="4">
        <v>186</v>
      </c>
      <c r="E3" s="4">
        <f>D3-B3</f>
        <v>90</v>
      </c>
      <c r="F3" s="80">
        <f>B3/D3</f>
        <v>0.5161290322580645</v>
      </c>
      <c r="H3" s="4">
        <f>SUMIFS('2025 Girls'!E:E,'2025 Girls'!$A:$A,$Q$1)</f>
        <v>265</v>
      </c>
      <c r="I3" s="4">
        <f>VLOOKUP($Q$1,'2025 Girls'!A:G,7,0)</f>
        <v>300</v>
      </c>
      <c r="J3" s="4">
        <v>257</v>
      </c>
      <c r="K3" s="4">
        <f>J3-H3</f>
        <v>-8</v>
      </c>
      <c r="L3" s="80">
        <f>H3/J3</f>
        <v>1.0311284046692606</v>
      </c>
      <c r="N3" s="21">
        <f>B3+H3</f>
        <v>361</v>
      </c>
      <c r="O3" s="21">
        <f>D3+J3</f>
        <v>443</v>
      </c>
      <c r="P3" s="21">
        <f>O3-N3</f>
        <v>82</v>
      </c>
      <c r="Q3" s="80">
        <f>N3/O3</f>
        <v>0.8148984198645598</v>
      </c>
    </row>
    <row r="4" spans="1:17" ht="9.6" customHeight="1" x14ac:dyDescent="0.25"/>
    <row r="5" spans="1:17" ht="46.9" customHeight="1" x14ac:dyDescent="0.3">
      <c r="B5" s="94" t="s">
        <v>2065</v>
      </c>
      <c r="C5" s="95"/>
      <c r="D5" s="95"/>
      <c r="E5" s="95"/>
      <c r="H5" s="94" t="s">
        <v>22</v>
      </c>
      <c r="I5" s="95"/>
      <c r="J5" s="95"/>
      <c r="K5" s="95"/>
      <c r="N5" s="99" t="s">
        <v>1784</v>
      </c>
      <c r="O5" s="99"/>
      <c r="P5" s="99"/>
    </row>
    <row r="6" spans="1:17" ht="64.900000000000006" customHeight="1" x14ac:dyDescent="0.25">
      <c r="B6" s="14" t="str">
        <f>B2</f>
        <v>2025 Members as of 4/18/2025</v>
      </c>
      <c r="C6" s="6" t="s">
        <v>0</v>
      </c>
      <c r="D6" s="6" t="str">
        <f>D2</f>
        <v>2025 Goal</v>
      </c>
      <c r="E6" s="10" t="s">
        <v>27</v>
      </c>
      <c r="F6" s="81" t="s">
        <v>2061</v>
      </c>
      <c r="H6" s="15" t="str">
        <f>B6</f>
        <v>2025 Members as of 4/18/2025</v>
      </c>
      <c r="I6" s="6" t="s">
        <v>20</v>
      </c>
      <c r="J6" s="6" t="str">
        <f>D2</f>
        <v>2025 Goal</v>
      </c>
      <c r="K6" s="10" t="s">
        <v>27</v>
      </c>
      <c r="L6" s="81" t="s">
        <v>2061</v>
      </c>
      <c r="N6" s="16" t="s">
        <v>1781</v>
      </c>
      <c r="O6" s="16" t="s">
        <v>1782</v>
      </c>
      <c r="P6" s="16" t="s">
        <v>27</v>
      </c>
      <c r="Q6" s="81" t="s">
        <v>2061</v>
      </c>
    </row>
    <row r="7" spans="1:17" ht="24.6" customHeight="1" x14ac:dyDescent="0.25">
      <c r="B7" s="4">
        <f>SUMIFS('2025 Adults'!D:D,'2025 Adults'!$A:$A,$Q$1)</f>
        <v>77</v>
      </c>
      <c r="C7" s="21">
        <f>VLOOKUP($Q$1,'2025 Adults'!A:G,6,0)</f>
        <v>87</v>
      </c>
      <c r="D7" s="21">
        <v>164</v>
      </c>
      <c r="E7" s="21">
        <f>D7-B7</f>
        <v>87</v>
      </c>
      <c r="F7" s="80">
        <f>B7/D7</f>
        <v>0.46951219512195119</v>
      </c>
      <c r="H7" s="4">
        <f>SUMIFS('2025 Adults'!E:E,'2025 Adults'!$A:$A,$Q$1)</f>
        <v>229</v>
      </c>
      <c r="I7" s="21">
        <f>VLOOKUP($Q$1,'2025 Adults'!A:G,7,0)</f>
        <v>242</v>
      </c>
      <c r="J7" s="21">
        <v>246</v>
      </c>
      <c r="K7" s="21">
        <f>J7-H7</f>
        <v>17</v>
      </c>
      <c r="L7" s="80">
        <f>H7/J7</f>
        <v>0.93089430894308944</v>
      </c>
      <c r="N7" s="21">
        <f>B7+H7</f>
        <v>306</v>
      </c>
      <c r="O7" s="21">
        <f>D7+J7</f>
        <v>410</v>
      </c>
      <c r="P7" s="21">
        <f>O7-N7</f>
        <v>104</v>
      </c>
      <c r="Q7" s="80">
        <f>N7/O7</f>
        <v>0.74634146341463414</v>
      </c>
    </row>
    <row r="8" spans="1:17" ht="13.15" customHeight="1" x14ac:dyDescent="0.25"/>
    <row r="9" spans="1:17" ht="46.9" customHeight="1" x14ac:dyDescent="0.3">
      <c r="B9" s="98" t="s">
        <v>28</v>
      </c>
      <c r="C9" s="93"/>
      <c r="D9" s="93"/>
      <c r="E9" s="93"/>
      <c r="F9" s="93"/>
    </row>
    <row r="10" spans="1:17" ht="46.9" customHeight="1" x14ac:dyDescent="0.25">
      <c r="B10" s="9" t="s">
        <v>21</v>
      </c>
      <c r="C10" s="3" t="s">
        <v>29</v>
      </c>
      <c r="D10" s="10" t="s">
        <v>27</v>
      </c>
      <c r="E10" s="81" t="s">
        <v>2061</v>
      </c>
    </row>
    <row r="11" spans="1:17" ht="18" customHeight="1" x14ac:dyDescent="0.25">
      <c r="B11" s="4">
        <f>COUNTIF('2025 New Troops'!A:A,$Q$1)</f>
        <v>4</v>
      </c>
      <c r="C11" s="5">
        <v>19</v>
      </c>
      <c r="D11" s="4">
        <f>C11-B11</f>
        <v>15</v>
      </c>
      <c r="E11" s="80">
        <f>B11/C11</f>
        <v>0.21052631578947367</v>
      </c>
    </row>
    <row r="12" spans="1:17" ht="46.9" customHeight="1" x14ac:dyDescent="0.35">
      <c r="B12" s="97" t="s">
        <v>25</v>
      </c>
      <c r="C12" s="97"/>
      <c r="D12" s="97"/>
      <c r="E12" s="97"/>
      <c r="F12" s="97"/>
      <c r="G12" s="97"/>
      <c r="H12" s="97"/>
    </row>
    <row r="13" spans="1:17" ht="31.5" customHeight="1" x14ac:dyDescent="0.25">
      <c r="A13" s="4" t="s">
        <v>152</v>
      </c>
      <c r="B13" s="40" t="s">
        <v>2</v>
      </c>
      <c r="C13" s="40" t="s">
        <v>3</v>
      </c>
      <c r="D13" s="41" t="s">
        <v>5</v>
      </c>
      <c r="E13" s="42" t="s">
        <v>2692</v>
      </c>
      <c r="F13" s="42" t="s">
        <v>2691</v>
      </c>
      <c r="G13" s="43" t="s">
        <v>2689</v>
      </c>
      <c r="H13" s="43" t="s">
        <v>2693</v>
      </c>
      <c r="I13" s="43" t="s">
        <v>2690</v>
      </c>
      <c r="J13" s="72" t="str">
        <f>Summary!Y1</f>
        <v>2025 Members as of 4/18/2025</v>
      </c>
      <c r="K13" s="44" t="s">
        <v>9</v>
      </c>
      <c r="L13" s="45" t="s">
        <v>10</v>
      </c>
    </row>
    <row r="14" spans="1:17" ht="31.5" customHeight="1" x14ac:dyDescent="0.25">
      <c r="A14" s="73" t="s">
        <v>434</v>
      </c>
      <c r="B14" s="73" t="s">
        <v>435</v>
      </c>
      <c r="C14" s="73" t="s">
        <v>13</v>
      </c>
      <c r="D14" s="73" t="s">
        <v>1879</v>
      </c>
      <c r="E14" s="73">
        <v>76063</v>
      </c>
      <c r="F14" s="73" t="s">
        <v>2758</v>
      </c>
      <c r="G14" s="73" t="s">
        <v>2695</v>
      </c>
      <c r="H14" s="73" t="s">
        <v>2697</v>
      </c>
      <c r="I14" s="73">
        <v>280</v>
      </c>
      <c r="J14" s="22">
        <f>IFERROR(VLOOKUP(A14,'GS by School'!A:D,3,0),0)</f>
        <v>9</v>
      </c>
      <c r="K14" s="4">
        <f>I14-J14</f>
        <v>271</v>
      </c>
      <c r="L14" s="8">
        <f>IFERROR(I14/#REF!,0)</f>
        <v>0</v>
      </c>
    </row>
    <row r="15" spans="1:17" ht="31.5" customHeight="1" x14ac:dyDescent="0.25">
      <c r="A15" s="4" t="s">
        <v>663</v>
      </c>
      <c r="B15" s="4" t="s">
        <v>2111</v>
      </c>
      <c r="C15" s="56" t="s">
        <v>13</v>
      </c>
      <c r="D15" s="56" t="s">
        <v>1879</v>
      </c>
      <c r="E15" s="56">
        <v>76063</v>
      </c>
      <c r="F15" s="56" t="s">
        <v>2758</v>
      </c>
      <c r="G15" s="56" t="s">
        <v>2695</v>
      </c>
      <c r="H15" s="56" t="s">
        <v>2697</v>
      </c>
      <c r="I15" s="4">
        <v>251</v>
      </c>
      <c r="J15" s="22">
        <f>IFERROR(VLOOKUP(A15,'GS by School'!A:D,3,0),0)</f>
        <v>6</v>
      </c>
      <c r="K15" s="4">
        <f t="shared" ref="K15:K38" si="0">I15-J15</f>
        <v>245</v>
      </c>
      <c r="L15" s="8">
        <f>IFERROR(I15/#REF!,0)</f>
        <v>0</v>
      </c>
    </row>
    <row r="16" spans="1:17" ht="31.5" customHeight="1" x14ac:dyDescent="0.25">
      <c r="A16" s="4" t="s">
        <v>1727</v>
      </c>
      <c r="B16" s="4" t="s">
        <v>1728</v>
      </c>
      <c r="C16" s="56" t="s">
        <v>13</v>
      </c>
      <c r="D16" s="56" t="s">
        <v>1879</v>
      </c>
      <c r="E16" s="56">
        <v>76063</v>
      </c>
      <c r="F16" s="56" t="s">
        <v>2758</v>
      </c>
      <c r="G16" s="56" t="s">
        <v>2695</v>
      </c>
      <c r="H16" s="56" t="s">
        <v>2697</v>
      </c>
      <c r="I16" s="4">
        <v>321</v>
      </c>
      <c r="J16" s="22">
        <f>IFERROR(VLOOKUP(A16,'GS by School'!A:D,3,0),0)</f>
        <v>17</v>
      </c>
      <c r="K16" s="4">
        <f t="shared" si="0"/>
        <v>304</v>
      </c>
      <c r="L16" s="8">
        <f>IFERROR(I16/#REF!,0)</f>
        <v>0</v>
      </c>
    </row>
    <row r="17" spans="1:12" ht="31.5" customHeight="1" x14ac:dyDescent="0.25">
      <c r="A17" s="4" t="s">
        <v>1272</v>
      </c>
      <c r="B17" s="4" t="s">
        <v>1273</v>
      </c>
      <c r="C17" s="56" t="s">
        <v>13</v>
      </c>
      <c r="D17" s="56" t="s">
        <v>14</v>
      </c>
      <c r="E17" s="56">
        <v>76001</v>
      </c>
      <c r="F17" s="56" t="s">
        <v>2758</v>
      </c>
      <c r="G17" s="56" t="s">
        <v>2695</v>
      </c>
      <c r="H17" s="56" t="s">
        <v>2697</v>
      </c>
      <c r="I17" s="4">
        <v>181</v>
      </c>
      <c r="J17" s="22">
        <f>IFERROR(VLOOKUP(A17,'GS by School'!A:D,3,0),0)</f>
        <v>5</v>
      </c>
      <c r="K17" s="4">
        <f t="shared" si="0"/>
        <v>176</v>
      </c>
      <c r="L17" s="8">
        <f>IFERROR(I17/#REF!,0)</f>
        <v>0</v>
      </c>
    </row>
    <row r="18" spans="1:12" ht="31.5" customHeight="1" x14ac:dyDescent="0.25">
      <c r="A18" s="4" t="s">
        <v>329</v>
      </c>
      <c r="B18" s="4" t="s">
        <v>330</v>
      </c>
      <c r="C18" s="56" t="s">
        <v>13</v>
      </c>
      <c r="D18" s="56" t="s">
        <v>14</v>
      </c>
      <c r="E18" s="56">
        <v>76017</v>
      </c>
      <c r="F18" s="56" t="s">
        <v>2758</v>
      </c>
      <c r="G18" s="56" t="s">
        <v>2695</v>
      </c>
      <c r="H18" s="56" t="s">
        <v>2697</v>
      </c>
      <c r="I18" s="4">
        <v>194</v>
      </c>
      <c r="J18" s="22">
        <f>IFERROR(VLOOKUP(A18,'GS by School'!A:D,3,0),0)</f>
        <v>3</v>
      </c>
      <c r="K18" s="4">
        <f t="shared" si="0"/>
        <v>191</v>
      </c>
      <c r="L18" s="8">
        <f>IFERROR(I18/#REF!,0)</f>
        <v>0</v>
      </c>
    </row>
    <row r="19" spans="1:12" ht="31.5" customHeight="1" x14ac:dyDescent="0.25">
      <c r="A19" s="4" t="s">
        <v>1403</v>
      </c>
      <c r="B19" s="4" t="s">
        <v>1404</v>
      </c>
      <c r="C19" s="56" t="s">
        <v>13</v>
      </c>
      <c r="D19" s="56" t="s">
        <v>14</v>
      </c>
      <c r="E19" s="56">
        <v>76001</v>
      </c>
      <c r="F19" s="56" t="s">
        <v>2758</v>
      </c>
      <c r="G19" s="56" t="s">
        <v>2698</v>
      </c>
      <c r="H19" s="56" t="s">
        <v>2697</v>
      </c>
      <c r="I19" s="4">
        <v>272</v>
      </c>
      <c r="J19" s="22">
        <f>IFERROR(VLOOKUP(A19,'GS by School'!A:D,3,0),0)</f>
        <v>4</v>
      </c>
      <c r="K19" s="4">
        <f t="shared" si="0"/>
        <v>268</v>
      </c>
      <c r="L19" s="8">
        <f>IFERROR(I19/#REF!,0)</f>
        <v>0</v>
      </c>
    </row>
    <row r="20" spans="1:12" ht="31.5" customHeight="1" x14ac:dyDescent="0.25">
      <c r="A20" s="4" t="s">
        <v>1880</v>
      </c>
      <c r="B20" s="4" t="s">
        <v>1881</v>
      </c>
      <c r="C20" s="56" t="s">
        <v>13</v>
      </c>
      <c r="D20" s="56" t="s">
        <v>14</v>
      </c>
      <c r="E20" s="56">
        <v>76002</v>
      </c>
      <c r="F20" s="56" t="s">
        <v>2758</v>
      </c>
      <c r="G20" s="56" t="s">
        <v>2695</v>
      </c>
      <c r="H20" s="56" t="s">
        <v>2695</v>
      </c>
      <c r="I20" s="4">
        <v>135</v>
      </c>
      <c r="J20" s="22">
        <f>IFERROR(VLOOKUP(A20,'GS by School'!A:D,3,0),0)</f>
        <v>0</v>
      </c>
      <c r="K20" s="4">
        <f t="shared" si="0"/>
        <v>135</v>
      </c>
      <c r="L20" s="8">
        <f>IFERROR(I20/#REF!,0)</f>
        <v>0</v>
      </c>
    </row>
    <row r="21" spans="1:12" ht="31.5" customHeight="1" x14ac:dyDescent="0.25">
      <c r="A21" s="4" t="s">
        <v>598</v>
      </c>
      <c r="B21" s="4" t="s">
        <v>599</v>
      </c>
      <c r="C21" s="56" t="s">
        <v>13</v>
      </c>
      <c r="D21" s="56" t="s">
        <v>1879</v>
      </c>
      <c r="E21" s="56">
        <v>76063</v>
      </c>
      <c r="F21" s="56" t="s">
        <v>2758</v>
      </c>
      <c r="G21" s="56" t="s">
        <v>2695</v>
      </c>
      <c r="H21" s="56" t="s">
        <v>2697</v>
      </c>
      <c r="I21" s="4">
        <v>335</v>
      </c>
      <c r="J21" s="22">
        <f>IFERROR(VLOOKUP(A21,'GS by School'!A:D,3,0),0)</f>
        <v>19</v>
      </c>
      <c r="K21" s="4">
        <f t="shared" si="0"/>
        <v>316</v>
      </c>
      <c r="L21" s="8">
        <f>IFERROR(I21/#REF!,0)</f>
        <v>0</v>
      </c>
    </row>
    <row r="22" spans="1:12" ht="31.5" customHeight="1" x14ac:dyDescent="0.25">
      <c r="A22" s="4" t="s">
        <v>853</v>
      </c>
      <c r="B22" s="4" t="s">
        <v>854</v>
      </c>
      <c r="C22" s="56" t="s">
        <v>13</v>
      </c>
      <c r="D22" s="56" t="s">
        <v>1879</v>
      </c>
      <c r="E22" s="56">
        <v>76063</v>
      </c>
      <c r="F22" s="56" t="s">
        <v>2758</v>
      </c>
      <c r="G22" s="56" t="s">
        <v>2695</v>
      </c>
      <c r="H22" s="56" t="s">
        <v>2697</v>
      </c>
      <c r="I22" s="4">
        <v>321</v>
      </c>
      <c r="J22" s="22">
        <f>IFERROR(VLOOKUP(A22,'GS by School'!A:D,3,0),0)</f>
        <v>10</v>
      </c>
      <c r="K22" s="4">
        <f t="shared" si="0"/>
        <v>311</v>
      </c>
      <c r="L22" s="8">
        <f>IFERROR(I22/#REF!,0)</f>
        <v>0</v>
      </c>
    </row>
    <row r="23" spans="1:12" ht="31.5" customHeight="1" x14ac:dyDescent="0.25">
      <c r="A23" s="4" t="s">
        <v>766</v>
      </c>
      <c r="B23" s="4" t="s">
        <v>767</v>
      </c>
      <c r="C23" s="56" t="s">
        <v>13</v>
      </c>
      <c r="D23" s="56" t="s">
        <v>14</v>
      </c>
      <c r="E23" s="56">
        <v>76017</v>
      </c>
      <c r="F23" s="56" t="s">
        <v>2758</v>
      </c>
      <c r="G23" s="56" t="s">
        <v>2698</v>
      </c>
      <c r="H23" s="56" t="s">
        <v>2697</v>
      </c>
      <c r="I23" s="4">
        <v>191</v>
      </c>
      <c r="J23" s="22">
        <f>IFERROR(VLOOKUP(A23,'GS by School'!A:D,3,0),0)</f>
        <v>4</v>
      </c>
      <c r="K23" s="4">
        <f t="shared" si="0"/>
        <v>187</v>
      </c>
      <c r="L23" s="8">
        <f>IFERROR(I23/#REF!,0)</f>
        <v>0</v>
      </c>
    </row>
    <row r="24" spans="1:12" ht="31.5" customHeight="1" x14ac:dyDescent="0.25">
      <c r="A24" s="4" t="s">
        <v>1723</v>
      </c>
      <c r="B24" s="4" t="s">
        <v>1724</v>
      </c>
      <c r="C24" s="56" t="s">
        <v>13</v>
      </c>
      <c r="D24" s="56" t="s">
        <v>14</v>
      </c>
      <c r="E24" s="56">
        <v>76001</v>
      </c>
      <c r="F24" s="56" t="s">
        <v>2759</v>
      </c>
      <c r="G24" s="56" t="s">
        <v>2698</v>
      </c>
      <c r="H24" s="56" t="s">
        <v>2744</v>
      </c>
      <c r="I24" s="4">
        <v>417</v>
      </c>
      <c r="J24" s="22">
        <f>IFERROR(VLOOKUP(A24,'GS by School'!A:D,3,0),0)</f>
        <v>4</v>
      </c>
      <c r="K24" s="4">
        <f t="shared" si="0"/>
        <v>413</v>
      </c>
      <c r="L24" s="8">
        <f>IFERROR(I24/#REF!,0)</f>
        <v>0</v>
      </c>
    </row>
    <row r="25" spans="1:12" ht="31.5" customHeight="1" x14ac:dyDescent="0.25">
      <c r="A25" s="4" t="s">
        <v>429</v>
      </c>
      <c r="B25" s="4" t="s">
        <v>2301</v>
      </c>
      <c r="C25" s="56" t="s">
        <v>13</v>
      </c>
      <c r="D25" s="56" t="s">
        <v>14</v>
      </c>
      <c r="E25" s="56">
        <v>76002</v>
      </c>
      <c r="F25" s="56" t="s">
        <v>2758</v>
      </c>
      <c r="G25" s="56" t="s">
        <v>2695</v>
      </c>
      <c r="H25" s="56" t="s">
        <v>2697</v>
      </c>
      <c r="I25" s="4">
        <v>165</v>
      </c>
      <c r="J25" s="22">
        <f>IFERROR(VLOOKUP(A25,'GS by School'!A:D,3,0),0)</f>
        <v>2</v>
      </c>
      <c r="K25" s="4">
        <f t="shared" si="0"/>
        <v>163</v>
      </c>
      <c r="L25" s="8">
        <f>IFERROR(I25/#REF!,0)</f>
        <v>0</v>
      </c>
    </row>
    <row r="26" spans="1:12" ht="31.5" customHeight="1" x14ac:dyDescent="0.25">
      <c r="A26" s="4" t="s">
        <v>300</v>
      </c>
      <c r="B26" s="4" t="s">
        <v>301</v>
      </c>
      <c r="C26" s="56" t="s">
        <v>13</v>
      </c>
      <c r="D26" s="56" t="s">
        <v>1879</v>
      </c>
      <c r="E26" s="56">
        <v>76063</v>
      </c>
      <c r="F26" s="56" t="s">
        <v>2758</v>
      </c>
      <c r="G26" s="56" t="s">
        <v>2695</v>
      </c>
      <c r="H26" s="56" t="s">
        <v>2697</v>
      </c>
      <c r="I26" s="4">
        <v>302</v>
      </c>
      <c r="J26" s="22">
        <f>IFERROR(VLOOKUP(A26,'GS by School'!A:D,3,0),0)</f>
        <v>26</v>
      </c>
      <c r="K26" s="4">
        <f t="shared" si="0"/>
        <v>276</v>
      </c>
      <c r="L26" s="8">
        <f>IFERROR(I26/#REF!,0)</f>
        <v>0</v>
      </c>
    </row>
    <row r="27" spans="1:12" ht="31.5" customHeight="1" x14ac:dyDescent="0.25">
      <c r="A27" s="4" t="s">
        <v>209</v>
      </c>
      <c r="B27" s="4" t="s">
        <v>210</v>
      </c>
      <c r="C27" s="56" t="s">
        <v>13</v>
      </c>
      <c r="D27" s="56" t="s">
        <v>14</v>
      </c>
      <c r="E27" s="56">
        <v>76002</v>
      </c>
      <c r="F27" s="56" t="s">
        <v>2758</v>
      </c>
      <c r="G27" s="56" t="s">
        <v>2695</v>
      </c>
      <c r="H27" s="56" t="s">
        <v>2697</v>
      </c>
      <c r="I27" s="4">
        <v>216</v>
      </c>
      <c r="J27" s="22">
        <f>IFERROR(VLOOKUP(A27,'GS by School'!A:D,3,0),0)</f>
        <v>4</v>
      </c>
      <c r="K27" s="4">
        <f t="shared" si="0"/>
        <v>212</v>
      </c>
      <c r="L27" s="8">
        <f>IFERROR(I27/#REF!,0)</f>
        <v>0</v>
      </c>
    </row>
    <row r="28" spans="1:12" ht="31.5" customHeight="1" x14ac:dyDescent="0.25">
      <c r="A28" s="4" t="s">
        <v>1473</v>
      </c>
      <c r="B28" s="4" t="s">
        <v>2089</v>
      </c>
      <c r="C28" s="56" t="s">
        <v>13</v>
      </c>
      <c r="D28" s="56" t="s">
        <v>1879</v>
      </c>
      <c r="E28" s="56">
        <v>76063</v>
      </c>
      <c r="F28" s="56" t="s">
        <v>2758</v>
      </c>
      <c r="G28" s="56" t="s">
        <v>2695</v>
      </c>
      <c r="H28" s="56" t="s">
        <v>2697</v>
      </c>
      <c r="I28" s="4">
        <v>261</v>
      </c>
      <c r="J28" s="22">
        <f>IFERROR(VLOOKUP(A28,'GS by School'!A:D,3,0),0)</f>
        <v>1</v>
      </c>
      <c r="K28" s="4">
        <f t="shared" si="0"/>
        <v>260</v>
      </c>
      <c r="L28" s="8">
        <f>IFERROR(I28/#REF!,0)</f>
        <v>0</v>
      </c>
    </row>
    <row r="29" spans="1:12" ht="31.5" customHeight="1" x14ac:dyDescent="0.25">
      <c r="A29" s="4" t="s">
        <v>594</v>
      </c>
      <c r="B29" s="4" t="s">
        <v>595</v>
      </c>
      <c r="C29" s="56" t="s">
        <v>13</v>
      </c>
      <c r="D29" s="56" t="s">
        <v>14</v>
      </c>
      <c r="E29" s="56">
        <v>76001</v>
      </c>
      <c r="F29" s="56" t="s">
        <v>2758</v>
      </c>
      <c r="G29" s="56" t="s">
        <v>2698</v>
      </c>
      <c r="H29" s="56" t="s">
        <v>2697</v>
      </c>
      <c r="I29" s="4">
        <v>180</v>
      </c>
      <c r="J29" s="22">
        <f>IFERROR(VLOOKUP(A29,'GS by School'!A:D,3,0),0)</f>
        <v>3</v>
      </c>
      <c r="K29" s="4">
        <f t="shared" si="0"/>
        <v>177</v>
      </c>
      <c r="L29" s="8">
        <f>IFERROR(I29/#REF!,0)</f>
        <v>0</v>
      </c>
    </row>
    <row r="30" spans="1:12" ht="31.5" customHeight="1" x14ac:dyDescent="0.25">
      <c r="A30" s="4" t="s">
        <v>876</v>
      </c>
      <c r="B30" s="4" t="s">
        <v>877</v>
      </c>
      <c r="C30" s="56" t="s">
        <v>13</v>
      </c>
      <c r="D30" s="56" t="s">
        <v>14</v>
      </c>
      <c r="E30" s="56">
        <v>76002</v>
      </c>
      <c r="F30" s="56" t="s">
        <v>2758</v>
      </c>
      <c r="G30" s="56" t="s">
        <v>2695</v>
      </c>
      <c r="H30" s="56" t="s">
        <v>2697</v>
      </c>
      <c r="I30" s="4">
        <v>230</v>
      </c>
      <c r="J30" s="22">
        <f>IFERROR(VLOOKUP(A30,'GS by School'!A:D,3,0),0)</f>
        <v>15</v>
      </c>
      <c r="K30" s="4">
        <f t="shared" si="0"/>
        <v>215</v>
      </c>
      <c r="L30" s="8">
        <f>IFERROR(I30/#REF!,0)</f>
        <v>0</v>
      </c>
    </row>
    <row r="31" spans="1:12" ht="31.5" customHeight="1" x14ac:dyDescent="0.25">
      <c r="A31" s="4" t="s">
        <v>439</v>
      </c>
      <c r="B31" s="4" t="s">
        <v>440</v>
      </c>
      <c r="C31" s="56" t="s">
        <v>13</v>
      </c>
      <c r="D31" s="56" t="s">
        <v>2760</v>
      </c>
      <c r="E31" s="56">
        <v>76063</v>
      </c>
      <c r="F31" s="56" t="s">
        <v>2758</v>
      </c>
      <c r="G31" s="56" t="s">
        <v>2695</v>
      </c>
      <c r="H31" s="56" t="s">
        <v>2697</v>
      </c>
      <c r="I31" s="4">
        <v>232</v>
      </c>
      <c r="J31" s="22">
        <f>IFERROR(VLOOKUP(A31,'GS by School'!A:D,3,0),0)</f>
        <v>5</v>
      </c>
      <c r="K31" s="4">
        <f t="shared" si="0"/>
        <v>227</v>
      </c>
      <c r="L31" s="8">
        <f>IFERROR(I31/#REF!,0)</f>
        <v>0</v>
      </c>
    </row>
    <row r="32" spans="1:12" ht="31.5" customHeight="1" x14ac:dyDescent="0.25">
      <c r="A32" s="4" t="s">
        <v>229</v>
      </c>
      <c r="B32" s="4" t="s">
        <v>230</v>
      </c>
      <c r="C32" s="56" t="s">
        <v>13</v>
      </c>
      <c r="D32" s="56" t="s">
        <v>1879</v>
      </c>
      <c r="E32" s="56">
        <v>76063</v>
      </c>
      <c r="F32" s="56" t="s">
        <v>2758</v>
      </c>
      <c r="G32" s="56" t="s">
        <v>2695</v>
      </c>
      <c r="H32" s="56" t="s">
        <v>2697</v>
      </c>
      <c r="I32" s="4">
        <v>203</v>
      </c>
      <c r="J32" s="22">
        <f>IFERROR(VLOOKUP(A32,'GS by School'!A:D,3,0),0)</f>
        <v>8</v>
      </c>
      <c r="K32" s="4">
        <f t="shared" si="0"/>
        <v>195</v>
      </c>
      <c r="L32" s="8">
        <f>IFERROR(I32/#REF!,0)</f>
        <v>0</v>
      </c>
    </row>
    <row r="33" spans="1:12" ht="31.5" customHeight="1" x14ac:dyDescent="0.25">
      <c r="A33" s="4" t="s">
        <v>1152</v>
      </c>
      <c r="B33" s="4" t="s">
        <v>1153</v>
      </c>
      <c r="C33" s="56" t="s">
        <v>13</v>
      </c>
      <c r="D33" s="56" t="s">
        <v>1879</v>
      </c>
      <c r="E33" s="56">
        <v>76063</v>
      </c>
      <c r="F33" s="56" t="s">
        <v>2751</v>
      </c>
      <c r="G33" s="56" t="s">
        <v>2698</v>
      </c>
      <c r="H33" s="56" t="s">
        <v>2696</v>
      </c>
      <c r="I33" s="4">
        <v>183</v>
      </c>
      <c r="J33" s="22">
        <f>IFERROR(VLOOKUP(A33,'GS by School'!A:D,3,0),0)</f>
        <v>2</v>
      </c>
      <c r="K33" s="4">
        <f t="shared" si="0"/>
        <v>181</v>
      </c>
      <c r="L33" s="8">
        <f>IFERROR(I33/#REF!,0)</f>
        <v>0</v>
      </c>
    </row>
    <row r="34" spans="1:12" ht="31.5" customHeight="1" x14ac:dyDescent="0.25">
      <c r="A34" s="4" t="s">
        <v>762</v>
      </c>
      <c r="B34" s="4" t="s">
        <v>763</v>
      </c>
      <c r="C34" s="56" t="s">
        <v>13</v>
      </c>
      <c r="D34" s="56" t="s">
        <v>14</v>
      </c>
      <c r="E34" s="56">
        <v>76001</v>
      </c>
      <c r="F34" s="56" t="s">
        <v>2761</v>
      </c>
      <c r="G34" s="56" t="s">
        <v>2695</v>
      </c>
      <c r="H34" s="56" t="s">
        <v>2696</v>
      </c>
      <c r="I34" s="4">
        <v>266</v>
      </c>
      <c r="J34" s="22">
        <f>IFERROR(VLOOKUP(A34,'GS by School'!A:D,3,0),0)</f>
        <v>4</v>
      </c>
      <c r="K34" s="4">
        <f t="shared" si="0"/>
        <v>262</v>
      </c>
      <c r="L34" s="8">
        <f>IFERROR(I34/#REF!,0)</f>
        <v>0</v>
      </c>
    </row>
    <row r="35" spans="1:12" ht="31.5" customHeight="1" x14ac:dyDescent="0.25">
      <c r="A35" s="4" t="s">
        <v>1581</v>
      </c>
      <c r="B35" s="4" t="s">
        <v>1582</v>
      </c>
      <c r="C35" s="56" t="s">
        <v>13</v>
      </c>
      <c r="D35" s="56" t="s">
        <v>1879</v>
      </c>
      <c r="E35" s="56">
        <v>76063</v>
      </c>
      <c r="F35" s="56" t="s">
        <v>2758</v>
      </c>
      <c r="G35" s="56" t="s">
        <v>2695</v>
      </c>
      <c r="H35" s="56" t="s">
        <v>2697</v>
      </c>
      <c r="I35" s="4">
        <v>259</v>
      </c>
      <c r="J35" s="22">
        <f>IFERROR(VLOOKUP(A35,'GS by School'!A:D,3,0),0)</f>
        <v>19</v>
      </c>
      <c r="K35" s="4">
        <f t="shared" si="0"/>
        <v>240</v>
      </c>
      <c r="L35" s="8">
        <f>IFERROR(I35/#REF!,0)</f>
        <v>0</v>
      </c>
    </row>
    <row r="36" spans="1:12" ht="31.5" customHeight="1" x14ac:dyDescent="0.25">
      <c r="A36" s="4" t="s">
        <v>281</v>
      </c>
      <c r="B36" s="4" t="s">
        <v>282</v>
      </c>
      <c r="C36" s="56" t="s">
        <v>13</v>
      </c>
      <c r="D36" s="56" t="s">
        <v>14</v>
      </c>
      <c r="E36" s="56">
        <v>76002</v>
      </c>
      <c r="F36" s="56" t="s">
        <v>2758</v>
      </c>
      <c r="G36" s="56" t="s">
        <v>2698</v>
      </c>
      <c r="H36" s="56" t="s">
        <v>2697</v>
      </c>
      <c r="I36" s="4">
        <v>187</v>
      </c>
      <c r="J36" s="22">
        <f>IFERROR(VLOOKUP(A36,'GS by School'!A:D,3,0),0)</f>
        <v>6</v>
      </c>
      <c r="K36" s="4">
        <f t="shared" si="0"/>
        <v>181</v>
      </c>
      <c r="L36" s="8">
        <f>IFERROR(I36/#REF!,0)</f>
        <v>0</v>
      </c>
    </row>
    <row r="37" spans="1:12" ht="31.5" customHeight="1" x14ac:dyDescent="0.25">
      <c r="A37" s="4" t="s">
        <v>2762</v>
      </c>
      <c r="B37" s="4" t="s">
        <v>2763</v>
      </c>
      <c r="C37" s="56" t="s">
        <v>13</v>
      </c>
      <c r="D37" s="56" t="s">
        <v>1879</v>
      </c>
      <c r="E37" s="56">
        <v>76063</v>
      </c>
      <c r="F37" s="56" t="s">
        <v>2764</v>
      </c>
      <c r="G37" s="56" t="s">
        <v>2698</v>
      </c>
      <c r="H37" s="56" t="s">
        <v>2711</v>
      </c>
      <c r="I37" s="4">
        <v>68</v>
      </c>
      <c r="J37" s="22">
        <f>IFERROR(VLOOKUP(A37,'GS by School'!A:D,3,0),0)</f>
        <v>0</v>
      </c>
      <c r="K37" s="4">
        <f t="shared" si="0"/>
        <v>68</v>
      </c>
      <c r="L37" s="8">
        <f>IFERROR(I37/#REF!,0)</f>
        <v>0</v>
      </c>
    </row>
    <row r="38" spans="1:12" ht="31.5" customHeight="1" x14ac:dyDescent="0.25">
      <c r="A38" s="4" t="s">
        <v>1138</v>
      </c>
      <c r="B38" s="4" t="s">
        <v>1139</v>
      </c>
      <c r="C38" s="56" t="s">
        <v>13</v>
      </c>
      <c r="D38" s="56" t="s">
        <v>1879</v>
      </c>
      <c r="E38" s="56">
        <v>76063</v>
      </c>
      <c r="F38" s="56" t="s">
        <v>2758</v>
      </c>
      <c r="G38" s="56" t="s">
        <v>2695</v>
      </c>
      <c r="H38" s="56" t="s">
        <v>2697</v>
      </c>
      <c r="I38" s="4">
        <v>278</v>
      </c>
      <c r="J38" s="22">
        <f>IFERROR(VLOOKUP(A38,'GS by School'!A:D,3,0),0)</f>
        <v>18</v>
      </c>
      <c r="K38" s="4">
        <f t="shared" si="0"/>
        <v>260</v>
      </c>
      <c r="L38" s="8">
        <f>IFERROR(I38/#REF!,0)</f>
        <v>0</v>
      </c>
    </row>
    <row r="39" spans="1:12" ht="31.5" customHeight="1" x14ac:dyDescent="0.25">
      <c r="D39" s="33"/>
    </row>
    <row r="40" spans="1:12" ht="31.5" customHeight="1" x14ac:dyDescent="0.25">
      <c r="D40" s="33"/>
    </row>
    <row r="41" spans="1:12" ht="31.5" customHeight="1" x14ac:dyDescent="0.25">
      <c r="D41" s="33"/>
    </row>
    <row r="42" spans="1:12" ht="31.5" customHeight="1" x14ac:dyDescent="0.25">
      <c r="D42" s="33"/>
    </row>
    <row r="43" spans="1:12" ht="31.5" customHeight="1" x14ac:dyDescent="0.25">
      <c r="D43" s="33"/>
    </row>
    <row r="44" spans="1:12" ht="31.5" customHeight="1" x14ac:dyDescent="0.25">
      <c r="D44" s="33"/>
    </row>
    <row r="45" spans="1:12" ht="31.5" customHeight="1" x14ac:dyDescent="0.25">
      <c r="D45" s="33"/>
    </row>
    <row r="46" spans="1:12" ht="31.5" customHeight="1" x14ac:dyDescent="0.25">
      <c r="D46" s="33"/>
    </row>
    <row r="47" spans="1:12" ht="31.5" customHeight="1" x14ac:dyDescent="0.25">
      <c r="D47" s="33"/>
    </row>
    <row r="48" spans="1:12" ht="31.5" customHeight="1" x14ac:dyDescent="0.25">
      <c r="D48" s="33"/>
    </row>
    <row r="49" spans="4:4" ht="31.5" customHeight="1" x14ac:dyDescent="0.25">
      <c r="D49" s="33"/>
    </row>
    <row r="50" spans="4:4" ht="31.5" customHeight="1" x14ac:dyDescent="0.25">
      <c r="D50" s="33"/>
    </row>
    <row r="51" spans="4:4" ht="46.9" customHeight="1" x14ac:dyDescent="0.25">
      <c r="D51" s="33"/>
    </row>
    <row r="52" spans="4:4" ht="46.9" customHeight="1" x14ac:dyDescent="0.25">
      <c r="D52" s="33"/>
    </row>
    <row r="53" spans="4:4" ht="46.9" customHeight="1" x14ac:dyDescent="0.25">
      <c r="D53" s="33"/>
    </row>
    <row r="54" spans="4:4" ht="46.9" customHeight="1" x14ac:dyDescent="0.25">
      <c r="D54" s="33"/>
    </row>
  </sheetData>
  <mergeCells count="8">
    <mergeCell ref="N1:P1"/>
    <mergeCell ref="N5:P5"/>
    <mergeCell ref="H5:K5"/>
    <mergeCell ref="B12:H12"/>
    <mergeCell ref="B9:F9"/>
    <mergeCell ref="B5:E5"/>
    <mergeCell ref="B1:E1"/>
    <mergeCell ref="H1:K1"/>
  </mergeCells>
  <conditionalFormatting sqref="L13">
    <cfRule type="cellIs" dxfId="8" priority="1" operator="greaterThan">
      <formula>0.08</formula>
    </cfRule>
  </conditionalFormatting>
  <pageMargins left="0.2" right="0.2" top="0.5" bottom="0.25" header="0.3" footer="0.3"/>
  <pageSetup orientation="landscape" r:id="rId1"/>
  <headerFooter>
    <oddHeader>&amp;C&amp;A</oddHeader>
  </headerFooter>
  <rowBreaks count="1" manualBreakCount="1">
    <brk id="1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B4136-7EEE-4472-977B-B2F630457D82}">
  <dimension ref="A1:Q58"/>
  <sheetViews>
    <sheetView topLeftCell="A13" workbookViewId="0">
      <selection activeCell="B402" sqref="B402"/>
    </sheetView>
  </sheetViews>
  <sheetFormatPr defaultColWidth="9.140625" defaultRowHeight="46.9" customHeight="1" x14ac:dyDescent="0.25"/>
  <cols>
    <col min="1" max="1" width="2.7109375" style="7" customWidth="1"/>
    <col min="2" max="2" width="16.28515625" style="7" customWidth="1"/>
    <col min="3" max="3" width="8.140625" style="7" customWidth="1"/>
    <col min="4" max="4" width="8.85546875" style="7" customWidth="1"/>
    <col min="5" max="5" width="6.85546875" style="7" customWidth="1"/>
    <col min="6" max="6" width="6.28515625" style="7" customWidth="1"/>
    <col min="7" max="7" width="8.7109375" style="7" customWidth="1"/>
    <col min="8" max="8" width="6" style="7" customWidth="1"/>
    <col min="9" max="10" width="7.7109375" style="7" customWidth="1"/>
    <col min="11" max="11" width="9" style="7" customWidth="1"/>
    <col min="12" max="12" width="9.140625" style="7" customWidth="1"/>
    <col min="13" max="13" width="8.5703125" style="7" customWidth="1"/>
    <col min="14" max="14" width="8.28515625" style="7" customWidth="1"/>
    <col min="15" max="16" width="9.140625" style="7"/>
    <col min="17" max="17" width="11.5703125" style="7" bestFit="1" customWidth="1"/>
    <col min="18" max="16384" width="9.140625" style="7"/>
  </cols>
  <sheetData>
    <row r="1" spans="1:17" ht="23.45" customHeight="1" x14ac:dyDescent="0.3">
      <c r="B1" s="94" t="s">
        <v>2063</v>
      </c>
      <c r="C1" s="95"/>
      <c r="D1" s="95"/>
      <c r="E1" s="95"/>
      <c r="F1" s="95"/>
      <c r="H1" s="94" t="s">
        <v>23</v>
      </c>
      <c r="I1" s="95"/>
      <c r="J1" s="95"/>
      <c r="K1" s="95"/>
      <c r="L1" s="95"/>
      <c r="N1" s="99" t="s">
        <v>1783</v>
      </c>
      <c r="O1" s="99"/>
      <c r="P1" s="99"/>
      <c r="Q1" s="7" t="s">
        <v>74</v>
      </c>
    </row>
    <row r="2" spans="1:17" ht="46.9" customHeight="1" x14ac:dyDescent="0.25">
      <c r="B2" s="2" t="str">
        <f>Summary!Y1</f>
        <v>2025 Members as of 4/18/2025</v>
      </c>
      <c r="C2" s="1" t="s">
        <v>0</v>
      </c>
      <c r="D2" s="1" t="s">
        <v>2026</v>
      </c>
      <c r="E2" s="10" t="s">
        <v>27</v>
      </c>
      <c r="F2" s="81" t="s">
        <v>2061</v>
      </c>
      <c r="H2" s="2" t="str">
        <f>B2</f>
        <v>2025 Members as of 4/18/2025</v>
      </c>
      <c r="I2" s="1" t="s">
        <v>0</v>
      </c>
      <c r="J2" s="1" t="str">
        <f>D2</f>
        <v>2025 Goal</v>
      </c>
      <c r="K2" s="10" t="s">
        <v>27</v>
      </c>
      <c r="L2" s="81" t="s">
        <v>2061</v>
      </c>
      <c r="N2" s="16" t="s">
        <v>1781</v>
      </c>
      <c r="O2" s="16" t="s">
        <v>1780</v>
      </c>
      <c r="P2" s="16" t="s">
        <v>27</v>
      </c>
      <c r="Q2" s="81" t="s">
        <v>2061</v>
      </c>
    </row>
    <row r="3" spans="1:17" ht="19.149999999999999" customHeight="1" x14ac:dyDescent="0.25">
      <c r="B3" s="4">
        <f>SUMIFS('2025 Girls'!D:D,'2025 Girls'!$A:$A,$Q$1)</f>
        <v>36</v>
      </c>
      <c r="C3" s="4">
        <f>VLOOKUP($Q$1,'2025 Girls'!A:G,6,0)</f>
        <v>40</v>
      </c>
      <c r="D3" s="4">
        <v>57</v>
      </c>
      <c r="E3" s="4">
        <f>D3-B3</f>
        <v>21</v>
      </c>
      <c r="F3" s="8">
        <f>B3/D3</f>
        <v>0.63157894736842102</v>
      </c>
      <c r="H3" s="4">
        <f>SUMIFS('2025 Girls'!E:E,'2025 Girls'!$A:$A,$Q$1)</f>
        <v>58</v>
      </c>
      <c r="I3" s="4">
        <f>VLOOKUP($Q$1,'2025 Girls'!A:G,7,0)</f>
        <v>71</v>
      </c>
      <c r="J3" s="4">
        <v>56</v>
      </c>
      <c r="K3" s="4">
        <f>J3-H3</f>
        <v>-2</v>
      </c>
      <c r="L3" s="84">
        <f>H3/J3</f>
        <v>1.0357142857142858</v>
      </c>
      <c r="N3" s="21">
        <f>B3+H3</f>
        <v>94</v>
      </c>
      <c r="O3" s="21">
        <f>D3+J3</f>
        <v>113</v>
      </c>
      <c r="P3" s="21">
        <f>O3-N3</f>
        <v>19</v>
      </c>
      <c r="Q3" s="8">
        <f>N3/O3</f>
        <v>0.83185840707964598</v>
      </c>
    </row>
    <row r="4" spans="1:17" ht="9.6" customHeight="1" x14ac:dyDescent="0.25"/>
    <row r="5" spans="1:17" ht="46.9" customHeight="1" x14ac:dyDescent="0.3">
      <c r="B5" s="94" t="s">
        <v>2062</v>
      </c>
      <c r="C5" s="95"/>
      <c r="D5" s="95"/>
      <c r="E5" s="95"/>
      <c r="F5" s="95"/>
      <c r="H5" s="94" t="s">
        <v>22</v>
      </c>
      <c r="I5" s="95"/>
      <c r="J5" s="95"/>
      <c r="K5" s="95"/>
      <c r="L5" s="95"/>
      <c r="M5" s="83"/>
      <c r="N5" s="99" t="s">
        <v>1784</v>
      </c>
      <c r="O5" s="99"/>
      <c r="P5" s="99"/>
      <c r="Q5" s="99"/>
    </row>
    <row r="6" spans="1:17" ht="64.900000000000006" customHeight="1" x14ac:dyDescent="0.25">
      <c r="B6" s="14" t="str">
        <f>B2</f>
        <v>2025 Members as of 4/18/2025</v>
      </c>
      <c r="C6" s="6" t="s">
        <v>0</v>
      </c>
      <c r="D6" s="6" t="str">
        <f>D2</f>
        <v>2025 Goal</v>
      </c>
      <c r="E6" s="10" t="s">
        <v>27</v>
      </c>
      <c r="F6" s="81" t="s">
        <v>2061</v>
      </c>
      <c r="H6" s="15" t="str">
        <f>B6</f>
        <v>2025 Members as of 4/18/2025</v>
      </c>
      <c r="I6" s="6" t="s">
        <v>20</v>
      </c>
      <c r="J6" s="6" t="str">
        <f>D2</f>
        <v>2025 Goal</v>
      </c>
      <c r="K6" s="10" t="s">
        <v>27</v>
      </c>
      <c r="L6" s="81" t="s">
        <v>2061</v>
      </c>
      <c r="N6" s="16" t="s">
        <v>1781</v>
      </c>
      <c r="O6" s="16" t="s">
        <v>1782</v>
      </c>
      <c r="P6" s="16" t="s">
        <v>27</v>
      </c>
      <c r="Q6" s="81" t="s">
        <v>2061</v>
      </c>
    </row>
    <row r="7" spans="1:17" ht="24.6" customHeight="1" x14ac:dyDescent="0.25">
      <c r="B7" s="4">
        <f>SUMIFS('2025 Adults'!D:D,'2025 Adults'!$A:$A,$Q$1)</f>
        <v>22</v>
      </c>
      <c r="C7" s="21">
        <f>VLOOKUP($Q$1,'2025 Adults'!A:G,6,0)</f>
        <v>28</v>
      </c>
      <c r="D7" s="21">
        <v>35</v>
      </c>
      <c r="E7" s="21">
        <f>D7-B7</f>
        <v>13</v>
      </c>
      <c r="F7" s="8">
        <f>B7/D7</f>
        <v>0.62857142857142856</v>
      </c>
      <c r="H7" s="4">
        <f>SUMIFS('2025 Adults'!E:E,'2025 Adults'!$A:$A,$Q$1)</f>
        <v>51</v>
      </c>
      <c r="I7" s="21">
        <f>VLOOKUP($Q$1,'2025 Adults'!A:G,7,0)</f>
        <v>53</v>
      </c>
      <c r="J7" s="21">
        <v>61</v>
      </c>
      <c r="K7" s="21">
        <f>J7-H7</f>
        <v>10</v>
      </c>
      <c r="L7" s="8">
        <f>H7/J7</f>
        <v>0.83606557377049184</v>
      </c>
      <c r="N7" s="21">
        <f>B7+H7</f>
        <v>73</v>
      </c>
      <c r="O7" s="21">
        <f>D7+J7</f>
        <v>96</v>
      </c>
      <c r="P7" s="21">
        <f>O7-N7</f>
        <v>23</v>
      </c>
      <c r="Q7" s="85">
        <f>N7/O7</f>
        <v>0.76041666666666663</v>
      </c>
    </row>
    <row r="8" spans="1:17" ht="13.15" customHeight="1" x14ac:dyDescent="0.25"/>
    <row r="9" spans="1:17" ht="46.9" customHeight="1" x14ac:dyDescent="0.3">
      <c r="B9" s="98" t="s">
        <v>28</v>
      </c>
      <c r="C9" s="93"/>
      <c r="D9" s="93"/>
      <c r="E9" s="93"/>
      <c r="F9" s="93"/>
    </row>
    <row r="10" spans="1:17" ht="46.9" customHeight="1" x14ac:dyDescent="0.25">
      <c r="B10" s="9" t="s">
        <v>21</v>
      </c>
      <c r="C10" s="3" t="s">
        <v>29</v>
      </c>
      <c r="D10" s="10" t="s">
        <v>27</v>
      </c>
      <c r="E10" s="81" t="s">
        <v>2061</v>
      </c>
    </row>
    <row r="11" spans="1:17" ht="18" customHeight="1" x14ac:dyDescent="0.25">
      <c r="B11" s="4">
        <f>COUNTIF('2025 New Troops'!A:A,$Q$1)</f>
        <v>2</v>
      </c>
      <c r="C11" s="5">
        <v>5</v>
      </c>
      <c r="D11" s="4">
        <f>C11-B11</f>
        <v>3</v>
      </c>
      <c r="E11" s="84">
        <f>B11/C11</f>
        <v>0.4</v>
      </c>
    </row>
    <row r="12" spans="1:17" ht="46.9" customHeight="1" x14ac:dyDescent="0.35">
      <c r="B12" s="97" t="s">
        <v>25</v>
      </c>
      <c r="C12" s="97"/>
      <c r="D12" s="97"/>
      <c r="E12" s="97"/>
      <c r="F12" s="97"/>
      <c r="G12" s="97"/>
      <c r="H12" s="97"/>
    </row>
    <row r="13" spans="1:17" ht="31.5" customHeight="1" x14ac:dyDescent="0.25">
      <c r="A13" s="4" t="s">
        <v>152</v>
      </c>
      <c r="B13" s="40" t="s">
        <v>2</v>
      </c>
      <c r="C13" s="40" t="s">
        <v>3</v>
      </c>
      <c r="D13" s="41" t="s">
        <v>5</v>
      </c>
      <c r="E13" s="42" t="s">
        <v>2692</v>
      </c>
      <c r="F13" s="42" t="s">
        <v>2691</v>
      </c>
      <c r="G13" s="43" t="s">
        <v>2689</v>
      </c>
      <c r="H13" s="43" t="s">
        <v>2693</v>
      </c>
      <c r="I13" s="43" t="s">
        <v>2690</v>
      </c>
      <c r="J13" s="72" t="str">
        <f>Summary!Y1</f>
        <v>2025 Members as of 4/18/2025</v>
      </c>
      <c r="K13" s="44" t="s">
        <v>9</v>
      </c>
      <c r="L13" s="45" t="s">
        <v>10</v>
      </c>
    </row>
    <row r="14" spans="1:17" ht="31.5" customHeight="1" x14ac:dyDescent="0.25">
      <c r="A14" s="4" t="s">
        <v>271</v>
      </c>
      <c r="B14" s="4" t="s">
        <v>272</v>
      </c>
      <c r="C14" s="4" t="s">
        <v>13</v>
      </c>
      <c r="D14" s="4" t="s">
        <v>1854</v>
      </c>
      <c r="E14" s="56">
        <v>76049</v>
      </c>
      <c r="F14" s="4" t="s">
        <v>2765</v>
      </c>
      <c r="G14" s="4" t="s">
        <v>2695</v>
      </c>
      <c r="H14" s="4" t="s">
        <v>2696</v>
      </c>
      <c r="I14" s="4">
        <v>414</v>
      </c>
      <c r="J14" s="22">
        <f>IFERROR(VLOOKUP(A14,'GS by School'!A:D,3,0),0)</f>
        <v>6</v>
      </c>
      <c r="K14" s="4">
        <f>I14-J14</f>
        <v>408</v>
      </c>
      <c r="L14" s="8">
        <f>IFERROR(I14/#REF!,0)</f>
        <v>0</v>
      </c>
    </row>
    <row r="15" spans="1:17" ht="31.5" customHeight="1" x14ac:dyDescent="0.25">
      <c r="A15" s="4" t="s">
        <v>1020</v>
      </c>
      <c r="B15" s="4" t="s">
        <v>2079</v>
      </c>
      <c r="C15" s="4" t="s">
        <v>13</v>
      </c>
      <c r="D15" s="4" t="s">
        <v>1854</v>
      </c>
      <c r="E15" s="56">
        <v>76048</v>
      </c>
      <c r="F15" s="4" t="s">
        <v>2765</v>
      </c>
      <c r="G15" s="4" t="s">
        <v>2695</v>
      </c>
      <c r="H15" s="4" t="s">
        <v>2695</v>
      </c>
      <c r="I15" s="4">
        <v>147</v>
      </c>
      <c r="J15" s="22">
        <f>IFERROR(VLOOKUP(A15,'GS by School'!A:D,3,0),0)</f>
        <v>2</v>
      </c>
      <c r="K15" s="4">
        <f t="shared" ref="K15:K22" si="0">I15-J15</f>
        <v>145</v>
      </c>
      <c r="L15" s="8">
        <f>IFERROR(I15/#REF!,0)</f>
        <v>0</v>
      </c>
    </row>
    <row r="16" spans="1:17" ht="31.5" customHeight="1" x14ac:dyDescent="0.25">
      <c r="A16" s="4" t="s">
        <v>689</v>
      </c>
      <c r="B16" s="4" t="s">
        <v>690</v>
      </c>
      <c r="C16" s="4" t="s">
        <v>13</v>
      </c>
      <c r="D16" s="4" t="s">
        <v>1855</v>
      </c>
      <c r="E16" s="56">
        <v>76043</v>
      </c>
      <c r="F16" s="4" t="s">
        <v>2766</v>
      </c>
      <c r="G16" s="4" t="s">
        <v>2695</v>
      </c>
      <c r="H16" s="4" t="s">
        <v>2767</v>
      </c>
      <c r="I16" s="4">
        <v>248</v>
      </c>
      <c r="J16" s="22">
        <f>IFERROR(VLOOKUP(A16,'GS by School'!A:D,3,0),0)</f>
        <v>18</v>
      </c>
      <c r="K16" s="4">
        <f t="shared" si="0"/>
        <v>230</v>
      </c>
      <c r="L16" s="8">
        <f>IFERROR(I16/#REF!,0)</f>
        <v>0</v>
      </c>
    </row>
    <row r="17" spans="1:12" ht="31.5" customHeight="1" x14ac:dyDescent="0.25">
      <c r="A17" s="4" t="s">
        <v>691</v>
      </c>
      <c r="B17" s="4" t="s">
        <v>692</v>
      </c>
      <c r="C17" s="4" t="s">
        <v>13</v>
      </c>
      <c r="D17" s="4" t="s">
        <v>1855</v>
      </c>
      <c r="E17" s="56">
        <v>76043</v>
      </c>
      <c r="F17" s="4" t="s">
        <v>2766</v>
      </c>
      <c r="G17" s="4" t="s">
        <v>2768</v>
      </c>
      <c r="H17" s="4" t="s">
        <v>2696</v>
      </c>
      <c r="I17" s="4">
        <v>227</v>
      </c>
      <c r="J17" s="22">
        <f>IFERROR(VLOOKUP(A17,'GS by School'!A:D,3,0),0)</f>
        <v>3</v>
      </c>
      <c r="K17" s="4">
        <f t="shared" si="0"/>
        <v>224</v>
      </c>
      <c r="L17" s="8">
        <f>IFERROR(I17/#REF!,0)</f>
        <v>0</v>
      </c>
    </row>
    <row r="18" spans="1:12" ht="31.5" customHeight="1" x14ac:dyDescent="0.25">
      <c r="A18" s="4" t="s">
        <v>240</v>
      </c>
      <c r="B18" s="4" t="s">
        <v>241</v>
      </c>
      <c r="C18" s="4" t="s">
        <v>13</v>
      </c>
      <c r="D18" s="4" t="s">
        <v>1854</v>
      </c>
      <c r="E18" s="56">
        <v>76048</v>
      </c>
      <c r="F18" s="4" t="s">
        <v>2765</v>
      </c>
      <c r="G18" s="4" t="s">
        <v>2698</v>
      </c>
      <c r="H18" s="4" t="s">
        <v>2696</v>
      </c>
      <c r="I18" s="4">
        <v>420</v>
      </c>
      <c r="J18" s="22">
        <f>IFERROR(VLOOKUP(A18,'GS by School'!A:D,3,0),0)</f>
        <v>5</v>
      </c>
      <c r="K18" s="4">
        <f t="shared" si="0"/>
        <v>415</v>
      </c>
      <c r="L18" s="8">
        <f>IFERROR(I18/#REF!,0)</f>
        <v>0</v>
      </c>
    </row>
    <row r="19" spans="1:12" ht="31.5" customHeight="1" x14ac:dyDescent="0.25">
      <c r="A19" s="4" t="s">
        <v>1266</v>
      </c>
      <c r="B19" s="4" t="s">
        <v>1267</v>
      </c>
      <c r="C19" s="4" t="s">
        <v>13</v>
      </c>
      <c r="D19" s="4" t="s">
        <v>1856</v>
      </c>
      <c r="E19" s="56">
        <v>76462</v>
      </c>
      <c r="F19" s="4" t="s">
        <v>2769</v>
      </c>
      <c r="G19" s="4" t="s">
        <v>2695</v>
      </c>
      <c r="H19" s="4" t="s">
        <v>2711</v>
      </c>
      <c r="I19" s="4">
        <v>120</v>
      </c>
      <c r="J19" s="22">
        <f>IFERROR(VLOOKUP(A19,'GS by School'!A:D,3,0),0)</f>
        <v>5</v>
      </c>
      <c r="K19" s="4">
        <f t="shared" si="0"/>
        <v>115</v>
      </c>
      <c r="L19" s="8">
        <f>IFERROR(I19/#REF!,0)</f>
        <v>0</v>
      </c>
    </row>
    <row r="20" spans="1:12" ht="31.5" customHeight="1" x14ac:dyDescent="0.25">
      <c r="A20" s="4" t="s">
        <v>1086</v>
      </c>
      <c r="B20" s="4" t="s">
        <v>1087</v>
      </c>
      <c r="C20" s="4" t="s">
        <v>13</v>
      </c>
      <c r="D20" s="4" t="s">
        <v>1854</v>
      </c>
      <c r="E20" s="56">
        <v>76048</v>
      </c>
      <c r="F20" s="4" t="s">
        <v>2765</v>
      </c>
      <c r="G20" s="4" t="s">
        <v>2695</v>
      </c>
      <c r="H20" s="4" t="s">
        <v>2696</v>
      </c>
      <c r="I20" s="4">
        <v>423</v>
      </c>
      <c r="J20" s="22">
        <f>IFERROR(VLOOKUP(A20,'GS by School'!A:D,3,0),0)</f>
        <v>3</v>
      </c>
      <c r="K20" s="4">
        <f t="shared" si="0"/>
        <v>420</v>
      </c>
      <c r="L20" s="8">
        <f>IFERROR(I20/#REF!,0)</f>
        <v>0</v>
      </c>
    </row>
    <row r="21" spans="1:12" ht="31.5" customHeight="1" x14ac:dyDescent="0.25">
      <c r="A21" s="4" t="s">
        <v>592</v>
      </c>
      <c r="B21" s="4" t="s">
        <v>593</v>
      </c>
      <c r="C21" s="4" t="s">
        <v>13</v>
      </c>
      <c r="D21" s="4" t="s">
        <v>1854</v>
      </c>
      <c r="E21" s="56">
        <v>76048</v>
      </c>
      <c r="F21" s="4" t="s">
        <v>2765</v>
      </c>
      <c r="G21" s="4" t="s">
        <v>2695</v>
      </c>
      <c r="H21" s="4" t="s">
        <v>2696</v>
      </c>
      <c r="I21" s="4">
        <v>222</v>
      </c>
      <c r="J21" s="22">
        <f>IFERROR(VLOOKUP(A21,'GS by School'!A:D,3,0),0)</f>
        <v>6</v>
      </c>
      <c r="K21" s="4">
        <f t="shared" si="0"/>
        <v>216</v>
      </c>
      <c r="L21" s="8">
        <f>IFERROR(I21/#REF!,0)</f>
        <v>0</v>
      </c>
    </row>
    <row r="22" spans="1:12" ht="31.5" customHeight="1" x14ac:dyDescent="0.25">
      <c r="A22" s="4" t="s">
        <v>1579</v>
      </c>
      <c r="B22" s="4" t="s">
        <v>1580</v>
      </c>
      <c r="C22" s="4" t="s">
        <v>13</v>
      </c>
      <c r="D22" s="4" t="s">
        <v>1854</v>
      </c>
      <c r="E22" s="56">
        <v>76049</v>
      </c>
      <c r="F22" s="4" t="s">
        <v>2765</v>
      </c>
      <c r="G22" s="4" t="s">
        <v>2698</v>
      </c>
      <c r="H22" s="4" t="s">
        <v>2696</v>
      </c>
      <c r="I22" s="4">
        <v>285</v>
      </c>
      <c r="J22" s="22">
        <f>IFERROR(VLOOKUP(A22,'GS by School'!A:D,3,0),0)</f>
        <v>5</v>
      </c>
      <c r="K22" s="4">
        <f t="shared" si="0"/>
        <v>280</v>
      </c>
      <c r="L22" s="8">
        <f>IFERROR(I22/#REF!,0)</f>
        <v>0</v>
      </c>
    </row>
    <row r="23" spans="1:12" ht="31.5" customHeight="1" x14ac:dyDescent="0.25">
      <c r="A23" s="4" t="s">
        <v>335</v>
      </c>
      <c r="B23" s="4" t="s">
        <v>2183</v>
      </c>
      <c r="C23" s="4" t="s">
        <v>13</v>
      </c>
      <c r="D23" s="56" t="s">
        <v>1857</v>
      </c>
      <c r="E23" s="4">
        <v>76476</v>
      </c>
      <c r="F23" s="4" t="s">
        <v>2770</v>
      </c>
      <c r="G23" s="4" t="s">
        <v>2695</v>
      </c>
      <c r="H23" s="4" t="s">
        <v>2696</v>
      </c>
      <c r="I23" s="4">
        <v>186</v>
      </c>
      <c r="J23" s="22">
        <f>IFERROR(VLOOKUP(A23,'GS by School'!A:D,3,0),0)</f>
        <v>16</v>
      </c>
      <c r="K23" s="4">
        <f t="shared" ref="K23" si="1">I23-J23</f>
        <v>170</v>
      </c>
      <c r="L23" s="8">
        <f>IFERROR(I23/#REF!,0)</f>
        <v>0</v>
      </c>
    </row>
    <row r="24" spans="1:12" ht="31.5" customHeight="1" x14ac:dyDescent="0.25">
      <c r="D24" s="33"/>
    </row>
    <row r="25" spans="1:12" ht="31.5" customHeight="1" x14ac:dyDescent="0.25">
      <c r="D25" s="33"/>
    </row>
    <row r="26" spans="1:12" ht="31.5" customHeight="1" x14ac:dyDescent="0.25">
      <c r="D26" s="33"/>
    </row>
    <row r="27" spans="1:12" ht="31.5" customHeight="1" x14ac:dyDescent="0.25"/>
    <row r="28" spans="1:12" ht="31.5" customHeight="1" x14ac:dyDescent="0.25"/>
    <row r="29" spans="1:12" ht="31.5" customHeight="1" x14ac:dyDescent="0.25"/>
    <row r="30" spans="1:12" ht="31.5" customHeight="1" x14ac:dyDescent="0.25"/>
    <row r="31" spans="1:12" ht="31.5" customHeight="1" x14ac:dyDescent="0.25"/>
    <row r="32" spans="1:12" ht="31.5" customHeight="1" x14ac:dyDescent="0.25"/>
    <row r="33" ht="31.5" customHeight="1" x14ac:dyDescent="0.25"/>
    <row r="34" ht="31.5" customHeight="1" x14ac:dyDescent="0.25"/>
    <row r="35" ht="31.5" customHeight="1" x14ac:dyDescent="0.25"/>
    <row r="36" ht="31.5" customHeight="1" x14ac:dyDescent="0.25"/>
    <row r="37" ht="31.5" customHeight="1" x14ac:dyDescent="0.25"/>
    <row r="38" ht="31.5" customHeight="1" x14ac:dyDescent="0.25"/>
    <row r="39" ht="31.5" customHeight="1" x14ac:dyDescent="0.25"/>
    <row r="40" ht="31.5" customHeight="1" x14ac:dyDescent="0.25"/>
    <row r="41" ht="31.5" customHeight="1" x14ac:dyDescent="0.25"/>
    <row r="42" ht="31.5" customHeight="1" x14ac:dyDescent="0.25"/>
    <row r="43" ht="31.5" customHeight="1" x14ac:dyDescent="0.25"/>
    <row r="44" ht="31.5" customHeight="1" x14ac:dyDescent="0.25"/>
    <row r="45" ht="31.5" customHeight="1" x14ac:dyDescent="0.25"/>
    <row r="46" ht="31.5" customHeight="1" x14ac:dyDescent="0.25"/>
    <row r="47" ht="31.5" customHeight="1" x14ac:dyDescent="0.25"/>
    <row r="48" ht="31.5" customHeight="1" x14ac:dyDescent="0.25"/>
    <row r="49" ht="31.5" customHeight="1" x14ac:dyDescent="0.25"/>
    <row r="50" ht="31.5" customHeight="1" x14ac:dyDescent="0.25"/>
    <row r="51" ht="31.5" customHeight="1" x14ac:dyDescent="0.25"/>
    <row r="52" ht="31.5" customHeight="1" x14ac:dyDescent="0.25"/>
    <row r="53" ht="31.5" customHeight="1" x14ac:dyDescent="0.25"/>
    <row r="54" ht="31.5" customHeight="1" x14ac:dyDescent="0.25"/>
    <row r="55" ht="31.5" customHeight="1" x14ac:dyDescent="0.25"/>
    <row r="56" ht="31.5" customHeight="1" x14ac:dyDescent="0.25"/>
    <row r="57" ht="31.5" customHeight="1" x14ac:dyDescent="0.25"/>
    <row r="58" ht="31.5" customHeight="1" x14ac:dyDescent="0.25"/>
  </sheetData>
  <mergeCells count="8">
    <mergeCell ref="N5:Q5"/>
    <mergeCell ref="N1:P1"/>
    <mergeCell ref="B12:H12"/>
    <mergeCell ref="B9:F9"/>
    <mergeCell ref="B1:F1"/>
    <mergeCell ref="B5:F5"/>
    <mergeCell ref="H1:L1"/>
    <mergeCell ref="H5:L5"/>
  </mergeCells>
  <conditionalFormatting sqref="L13">
    <cfRule type="cellIs" dxfId="7" priority="1" operator="greaterThan">
      <formula>0.08</formula>
    </cfRule>
  </conditionalFormatting>
  <pageMargins left="0.2" right="0.2" top="0.5" bottom="0.25" header="0.3" footer="0.3"/>
  <pageSetup orientation="landscape" r:id="rId1"/>
  <headerFooter>
    <oddHeader>&amp;C&amp;A</oddHeader>
  </headerFooter>
  <rowBreaks count="1" manualBreakCount="1">
    <brk id="11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79F58-2E85-4F21-959B-25A707BCABDD}">
  <dimension ref="A1:Q58"/>
  <sheetViews>
    <sheetView workbookViewId="0">
      <selection activeCell="B402" sqref="B402"/>
    </sheetView>
  </sheetViews>
  <sheetFormatPr defaultColWidth="9.140625" defaultRowHeight="46.9" customHeight="1" x14ac:dyDescent="0.25"/>
  <cols>
    <col min="1" max="1" width="2.7109375" style="7" customWidth="1"/>
    <col min="2" max="2" width="19.140625" style="7" customWidth="1"/>
    <col min="3" max="3" width="8.140625" style="7" customWidth="1"/>
    <col min="4" max="4" width="8.85546875" style="7" customWidth="1"/>
    <col min="5" max="5" width="5" style="7" customWidth="1"/>
    <col min="6" max="6" width="6.28515625" style="7" customWidth="1"/>
    <col min="7" max="7" width="8.7109375" style="7" customWidth="1"/>
    <col min="8" max="8" width="5.85546875" style="7" customWidth="1"/>
    <col min="9" max="10" width="7.7109375" style="7" customWidth="1"/>
    <col min="11" max="11" width="9" style="7" customWidth="1"/>
    <col min="12" max="12" width="9.140625" style="7" customWidth="1"/>
    <col min="13" max="13" width="8.5703125" style="7" customWidth="1"/>
    <col min="14" max="14" width="8.28515625" style="7" customWidth="1"/>
    <col min="15" max="16" width="9.140625" style="7"/>
    <col min="17" max="17" width="11.5703125" style="7" bestFit="1" customWidth="1"/>
    <col min="18" max="16384" width="9.140625" style="7"/>
  </cols>
  <sheetData>
    <row r="1" spans="1:17" ht="23.45" customHeight="1" x14ac:dyDescent="0.3">
      <c r="B1" s="94" t="s">
        <v>2063</v>
      </c>
      <c r="C1" s="95"/>
      <c r="D1" s="95"/>
      <c r="E1" s="95"/>
      <c r="F1" s="95"/>
      <c r="H1" s="94" t="s">
        <v>23</v>
      </c>
      <c r="I1" s="95"/>
      <c r="J1" s="95"/>
      <c r="K1" s="95"/>
      <c r="L1" s="95"/>
      <c r="N1" s="99" t="s">
        <v>1783</v>
      </c>
      <c r="O1" s="99"/>
      <c r="P1" s="99"/>
      <c r="Q1" s="7" t="s">
        <v>46</v>
      </c>
    </row>
    <row r="2" spans="1:17" ht="57.75" customHeight="1" x14ac:dyDescent="0.25">
      <c r="B2" s="2" t="str">
        <f>Summary!Y1</f>
        <v>2025 Members as of 4/18/2025</v>
      </c>
      <c r="C2" s="1" t="s">
        <v>0</v>
      </c>
      <c r="D2" s="1" t="s">
        <v>2026</v>
      </c>
      <c r="E2" s="10" t="s">
        <v>27</v>
      </c>
      <c r="F2" s="81" t="s">
        <v>2061</v>
      </c>
      <c r="H2" s="2" t="str">
        <f>B2</f>
        <v>2025 Members as of 4/18/2025</v>
      </c>
      <c r="I2" s="1" t="s">
        <v>0</v>
      </c>
      <c r="J2" s="1" t="str">
        <f>D2</f>
        <v>2025 Goal</v>
      </c>
      <c r="K2" s="10" t="s">
        <v>27</v>
      </c>
      <c r="L2" s="81" t="s">
        <v>2061</v>
      </c>
      <c r="N2" s="16" t="s">
        <v>1781</v>
      </c>
      <c r="O2" s="16" t="s">
        <v>1780</v>
      </c>
      <c r="P2" s="16" t="s">
        <v>27</v>
      </c>
      <c r="Q2" s="81" t="s">
        <v>2061</v>
      </c>
    </row>
    <row r="3" spans="1:17" ht="19.149999999999999" customHeight="1" x14ac:dyDescent="0.25">
      <c r="B3" s="4">
        <f>SUMIFS('2025 Girls'!D:D,'2025 Girls'!$A:$A,$Q$1)</f>
        <v>111</v>
      </c>
      <c r="C3" s="4">
        <f>VLOOKUP($Q$1,'2025 Girls'!A:G,6,0)</f>
        <v>62</v>
      </c>
      <c r="D3" s="4">
        <v>159</v>
      </c>
      <c r="E3" s="4">
        <f>D3-B3</f>
        <v>48</v>
      </c>
      <c r="F3" s="8">
        <f>B3/D3</f>
        <v>0.69811320754716977</v>
      </c>
      <c r="H3" s="4">
        <f>SUMIFS('2025 Girls'!E:E,'2025 Girls'!$A:$A,$Q$1)</f>
        <v>130</v>
      </c>
      <c r="I3" s="4">
        <f>VLOOKUP($Q$1,'2025 Girls'!A:G,7,0)</f>
        <v>131</v>
      </c>
      <c r="J3" s="4">
        <v>116</v>
      </c>
      <c r="K3" s="4">
        <f>J3-H3</f>
        <v>-14</v>
      </c>
      <c r="L3" s="84">
        <f>H3/J3</f>
        <v>1.1206896551724137</v>
      </c>
      <c r="N3" s="21">
        <f>B3+H3</f>
        <v>241</v>
      </c>
      <c r="O3" s="21">
        <f>D3+J3</f>
        <v>275</v>
      </c>
      <c r="P3" s="21">
        <f>O3-N3</f>
        <v>34</v>
      </c>
      <c r="Q3" s="8">
        <f>N3/O3</f>
        <v>0.87636363636363634</v>
      </c>
    </row>
    <row r="4" spans="1:17" ht="9.6" customHeight="1" x14ac:dyDescent="0.25"/>
    <row r="5" spans="1:17" ht="46.9" customHeight="1" x14ac:dyDescent="0.3">
      <c r="B5" s="94" t="s">
        <v>2062</v>
      </c>
      <c r="C5" s="95"/>
      <c r="D5" s="95"/>
      <c r="E5" s="95"/>
      <c r="F5" s="95"/>
      <c r="H5" s="94" t="s">
        <v>22</v>
      </c>
      <c r="I5" s="95"/>
      <c r="J5" s="95"/>
      <c r="K5" s="95"/>
      <c r="L5" s="95"/>
      <c r="M5" s="83"/>
      <c r="N5" s="99" t="s">
        <v>1784</v>
      </c>
      <c r="O5" s="99"/>
      <c r="P5" s="99"/>
      <c r="Q5" s="99"/>
    </row>
    <row r="6" spans="1:17" ht="64.900000000000006" customHeight="1" x14ac:dyDescent="0.25">
      <c r="B6" s="14" t="str">
        <f>B2</f>
        <v>2025 Members as of 4/18/2025</v>
      </c>
      <c r="C6" s="6" t="s">
        <v>0</v>
      </c>
      <c r="D6" s="6" t="str">
        <f>D2</f>
        <v>2025 Goal</v>
      </c>
      <c r="E6" s="10" t="s">
        <v>27</v>
      </c>
      <c r="F6" s="81" t="s">
        <v>2061</v>
      </c>
      <c r="H6" s="15" t="str">
        <f>B6</f>
        <v>2025 Members as of 4/18/2025</v>
      </c>
      <c r="I6" s="6" t="s">
        <v>20</v>
      </c>
      <c r="J6" s="6" t="str">
        <f>D2</f>
        <v>2025 Goal</v>
      </c>
      <c r="K6" s="10" t="s">
        <v>27</v>
      </c>
      <c r="L6" s="81" t="s">
        <v>2061</v>
      </c>
      <c r="N6" s="16" t="s">
        <v>1781</v>
      </c>
      <c r="O6" s="16" t="s">
        <v>1782</v>
      </c>
      <c r="P6" s="16" t="s">
        <v>27</v>
      </c>
      <c r="Q6" s="81" t="s">
        <v>2061</v>
      </c>
    </row>
    <row r="7" spans="1:17" ht="24.6" customHeight="1" x14ac:dyDescent="0.25">
      <c r="B7" s="4">
        <f>SUMIFS('2025 Adults'!D:D,'2025 Adults'!$A:$A,$Q$1)</f>
        <v>56</v>
      </c>
      <c r="C7" s="21">
        <f>VLOOKUP($Q$1,'2025 Adults'!A:G,6,0)</f>
        <v>34</v>
      </c>
      <c r="D7" s="21">
        <v>68</v>
      </c>
      <c r="E7" s="21">
        <f>D7-B7</f>
        <v>12</v>
      </c>
      <c r="F7" s="8">
        <f>B7/D7</f>
        <v>0.82352941176470584</v>
      </c>
      <c r="H7" s="4">
        <f>SUMIFS('2025 Adults'!E:E,'2025 Adults'!$A:$A,$Q$1)</f>
        <v>115</v>
      </c>
      <c r="I7" s="21">
        <f>VLOOKUP($Q$1,'2025 Adults'!A:G,7,0)</f>
        <v>127</v>
      </c>
      <c r="J7" s="21">
        <v>181</v>
      </c>
      <c r="K7" s="21">
        <f>J7-H7</f>
        <v>66</v>
      </c>
      <c r="L7" s="8">
        <f>H7/J7</f>
        <v>0.63535911602209949</v>
      </c>
      <c r="N7" s="21">
        <f>B7+H7</f>
        <v>171</v>
      </c>
      <c r="O7" s="21">
        <f>D7+J7</f>
        <v>249</v>
      </c>
      <c r="P7" s="21">
        <f>O7-N7</f>
        <v>78</v>
      </c>
      <c r="Q7" s="85">
        <f>N7/O7</f>
        <v>0.68674698795180722</v>
      </c>
    </row>
    <row r="8" spans="1:17" ht="13.15" customHeight="1" x14ac:dyDescent="0.25"/>
    <row r="9" spans="1:17" ht="46.9" customHeight="1" x14ac:dyDescent="0.3">
      <c r="B9" s="98" t="s">
        <v>28</v>
      </c>
      <c r="C9" s="93"/>
      <c r="D9" s="93"/>
      <c r="E9" s="93"/>
      <c r="F9" s="93"/>
    </row>
    <row r="10" spans="1:17" ht="46.9" customHeight="1" x14ac:dyDescent="0.25">
      <c r="B10" s="9" t="s">
        <v>21</v>
      </c>
      <c r="C10" s="3" t="s">
        <v>29</v>
      </c>
      <c r="D10" s="10" t="s">
        <v>27</v>
      </c>
      <c r="E10" s="81" t="s">
        <v>2061</v>
      </c>
    </row>
    <row r="11" spans="1:17" ht="18" customHeight="1" x14ac:dyDescent="0.25">
      <c r="B11" s="4">
        <f>COUNTIF('2025 New Troops'!A:A,$Q$1)</f>
        <v>3</v>
      </c>
      <c r="C11" s="5">
        <v>12</v>
      </c>
      <c r="D11" s="4">
        <f>C11-B11</f>
        <v>9</v>
      </c>
      <c r="E11" s="84">
        <f>B11/C11</f>
        <v>0.25</v>
      </c>
    </row>
    <row r="12" spans="1:17" ht="46.9" customHeight="1" x14ac:dyDescent="0.35">
      <c r="B12" s="97" t="s">
        <v>25</v>
      </c>
      <c r="C12" s="97"/>
      <c r="D12" s="97"/>
      <c r="E12" s="97"/>
      <c r="F12" s="97"/>
      <c r="G12" s="97"/>
      <c r="H12" s="97"/>
    </row>
    <row r="13" spans="1:17" ht="31.5" customHeight="1" x14ac:dyDescent="0.25">
      <c r="A13" s="4" t="s">
        <v>152</v>
      </c>
      <c r="B13" s="40" t="s">
        <v>2</v>
      </c>
      <c r="C13" s="40" t="s">
        <v>3</v>
      </c>
      <c r="D13" s="41" t="s">
        <v>5</v>
      </c>
      <c r="E13" s="42" t="s">
        <v>2692</v>
      </c>
      <c r="F13" s="42" t="s">
        <v>2691</v>
      </c>
      <c r="G13" s="43" t="s">
        <v>2689</v>
      </c>
      <c r="H13" s="43" t="s">
        <v>2693</v>
      </c>
      <c r="I13" s="43" t="s">
        <v>2690</v>
      </c>
      <c r="J13" s="72" t="str">
        <f>Summary!Y1</f>
        <v>2025 Members as of 4/18/2025</v>
      </c>
      <c r="K13" s="44" t="s">
        <v>9</v>
      </c>
      <c r="L13" s="45" t="s">
        <v>10</v>
      </c>
    </row>
    <row r="14" spans="1:17" ht="31.5" customHeight="1" x14ac:dyDescent="0.25">
      <c r="A14" s="38" t="s">
        <v>683</v>
      </c>
      <c r="B14" s="46" t="s">
        <v>684</v>
      </c>
      <c r="C14" s="55" t="s">
        <v>13</v>
      </c>
      <c r="D14" s="48" t="s">
        <v>1858</v>
      </c>
      <c r="E14" s="48">
        <v>76036</v>
      </c>
      <c r="F14" s="48" t="s">
        <v>2771</v>
      </c>
      <c r="G14" s="48" t="s">
        <v>2695</v>
      </c>
      <c r="H14" s="48" t="s">
        <v>2696</v>
      </c>
      <c r="I14" s="4">
        <v>343</v>
      </c>
      <c r="J14" s="22">
        <f>IFERROR(VLOOKUP(A14,'GS by School'!A:D,3,0),0)</f>
        <v>9</v>
      </c>
      <c r="K14" s="4">
        <f>I14-J14</f>
        <v>334</v>
      </c>
      <c r="L14" s="8">
        <f>IFERROR(I14/#REF!,0)</f>
        <v>0</v>
      </c>
    </row>
    <row r="15" spans="1:17" ht="31.5" customHeight="1" x14ac:dyDescent="0.25">
      <c r="A15" s="38" t="s">
        <v>468</v>
      </c>
      <c r="B15" s="46" t="s">
        <v>2772</v>
      </c>
      <c r="C15" s="55" t="s">
        <v>13</v>
      </c>
      <c r="D15" s="48" t="s">
        <v>12</v>
      </c>
      <c r="E15" s="48">
        <v>76133</v>
      </c>
      <c r="F15" s="48" t="s">
        <v>2713</v>
      </c>
      <c r="G15" s="48" t="s">
        <v>2695</v>
      </c>
      <c r="H15" s="48" t="s">
        <v>2696</v>
      </c>
      <c r="I15" s="4">
        <v>180</v>
      </c>
      <c r="J15" s="22">
        <f>IFERROR(VLOOKUP(A15,'GS by School'!A:D,3,0),0)</f>
        <v>4</v>
      </c>
      <c r="K15" s="4">
        <f t="shared" ref="K15:K35" si="0">I15-J15</f>
        <v>176</v>
      </c>
      <c r="L15" s="8">
        <f>IFERROR(I15/#REF!,0)</f>
        <v>0</v>
      </c>
    </row>
    <row r="16" spans="1:17" ht="31.5" customHeight="1" x14ac:dyDescent="0.25">
      <c r="A16" s="38" t="s">
        <v>1492</v>
      </c>
      <c r="B16" s="46" t="s">
        <v>1493</v>
      </c>
      <c r="C16" s="55" t="s">
        <v>13</v>
      </c>
      <c r="D16" s="48" t="s">
        <v>12</v>
      </c>
      <c r="E16" s="48">
        <v>76133</v>
      </c>
      <c r="F16" s="48" t="s">
        <v>2773</v>
      </c>
      <c r="G16" s="48" t="s">
        <v>2695</v>
      </c>
      <c r="H16" s="48" t="s">
        <v>2744</v>
      </c>
      <c r="I16" s="4">
        <v>353</v>
      </c>
      <c r="J16" s="22">
        <f>IFERROR(VLOOKUP(A16,'GS by School'!A:D,3,0),0)</f>
        <v>1</v>
      </c>
      <c r="K16" s="4">
        <f t="shared" si="0"/>
        <v>352</v>
      </c>
      <c r="L16" s="8">
        <f>IFERROR(I16/#REF!,0)</f>
        <v>0</v>
      </c>
    </row>
    <row r="17" spans="1:12" ht="31.5" customHeight="1" x14ac:dyDescent="0.25">
      <c r="A17" s="38" t="s">
        <v>1398</v>
      </c>
      <c r="B17" s="46" t="s">
        <v>1399</v>
      </c>
      <c r="C17" s="55" t="s">
        <v>13</v>
      </c>
      <c r="D17" s="48" t="s">
        <v>2774</v>
      </c>
      <c r="E17" s="48">
        <v>76036</v>
      </c>
      <c r="F17" s="48" t="s">
        <v>2771</v>
      </c>
      <c r="G17" s="48" t="s">
        <v>2709</v>
      </c>
      <c r="H17" s="48" t="s">
        <v>2710</v>
      </c>
      <c r="I17" s="4">
        <v>0</v>
      </c>
      <c r="J17" s="22">
        <f>IFERROR(VLOOKUP(A17,'GS by School'!A:D,3,0),0)</f>
        <v>0</v>
      </c>
      <c r="K17" s="4">
        <f t="shared" si="0"/>
        <v>0</v>
      </c>
      <c r="L17" s="8">
        <f>IFERROR(I17/#REF!,0)</f>
        <v>0</v>
      </c>
    </row>
    <row r="18" spans="1:12" ht="31.5" customHeight="1" x14ac:dyDescent="0.25">
      <c r="A18" s="38" t="s">
        <v>2402</v>
      </c>
      <c r="B18" s="46" t="s">
        <v>2403</v>
      </c>
      <c r="C18" s="55" t="s">
        <v>13</v>
      </c>
      <c r="D18" s="48" t="s">
        <v>12</v>
      </c>
      <c r="E18" s="48">
        <v>76123</v>
      </c>
      <c r="F18" s="48" t="s">
        <v>2771</v>
      </c>
      <c r="G18" s="48" t="s">
        <v>2695</v>
      </c>
      <c r="H18" s="48" t="s">
        <v>2768</v>
      </c>
      <c r="I18" s="4">
        <v>89</v>
      </c>
      <c r="J18" s="22">
        <f>IFERROR(VLOOKUP(A18,'GS by School'!A:D,3,0),0)</f>
        <v>2</v>
      </c>
      <c r="K18" s="4">
        <f t="shared" si="0"/>
        <v>87</v>
      </c>
      <c r="L18" s="8">
        <f>IFERROR(I18/#REF!,0)</f>
        <v>0</v>
      </c>
    </row>
    <row r="19" spans="1:12" ht="31.5" customHeight="1" x14ac:dyDescent="0.25">
      <c r="A19" s="38" t="s">
        <v>1409</v>
      </c>
      <c r="B19" s="46" t="s">
        <v>1410</v>
      </c>
      <c r="C19" s="55" t="s">
        <v>13</v>
      </c>
      <c r="D19" s="48" t="s">
        <v>12</v>
      </c>
      <c r="E19" s="48">
        <v>76123</v>
      </c>
      <c r="F19" s="48" t="s">
        <v>2771</v>
      </c>
      <c r="G19" s="48" t="s">
        <v>2695</v>
      </c>
      <c r="H19" s="48" t="s">
        <v>2696</v>
      </c>
      <c r="I19" s="4">
        <v>257</v>
      </c>
      <c r="J19" s="22">
        <f>IFERROR(VLOOKUP(A19,'GS by School'!A:D,3,0),0)</f>
        <v>18</v>
      </c>
      <c r="K19" s="4">
        <f t="shared" si="0"/>
        <v>239</v>
      </c>
      <c r="L19" s="8">
        <f>IFERROR(I19/#REF!,0)</f>
        <v>0</v>
      </c>
    </row>
    <row r="20" spans="1:12" ht="31.5" customHeight="1" x14ac:dyDescent="0.25">
      <c r="A20" s="38" t="s">
        <v>1417</v>
      </c>
      <c r="B20" s="46" t="s">
        <v>1418</v>
      </c>
      <c r="C20" s="55" t="s">
        <v>13</v>
      </c>
      <c r="D20" s="48" t="s">
        <v>12</v>
      </c>
      <c r="E20" s="48">
        <v>76123</v>
      </c>
      <c r="F20" s="48" t="s">
        <v>2771</v>
      </c>
      <c r="G20" s="48" t="s">
        <v>2695</v>
      </c>
      <c r="H20" s="48" t="s">
        <v>2696</v>
      </c>
      <c r="I20" s="4">
        <v>199</v>
      </c>
      <c r="J20" s="22">
        <f>IFERROR(VLOOKUP(A20,'GS by School'!A:D,3,0),0)</f>
        <v>43</v>
      </c>
      <c r="K20" s="4">
        <f t="shared" si="0"/>
        <v>156</v>
      </c>
      <c r="L20" s="8">
        <f>IFERROR(I20/#REF!,0)</f>
        <v>0</v>
      </c>
    </row>
    <row r="21" spans="1:12" ht="31.5" customHeight="1" x14ac:dyDescent="0.25">
      <c r="A21" s="38" t="s">
        <v>1285</v>
      </c>
      <c r="B21" s="46" t="s">
        <v>1286</v>
      </c>
      <c r="C21" s="55" t="s">
        <v>13</v>
      </c>
      <c r="D21" s="48" t="s">
        <v>1858</v>
      </c>
      <c r="E21" s="48">
        <v>76036</v>
      </c>
      <c r="F21" s="48" t="s">
        <v>2771</v>
      </c>
      <c r="G21" s="48" t="s">
        <v>2695</v>
      </c>
      <c r="H21" s="48" t="s">
        <v>2696</v>
      </c>
      <c r="I21" s="4">
        <v>366</v>
      </c>
      <c r="J21" s="22">
        <f>IFERROR(VLOOKUP(A21,'GS by School'!A:D,3,0),0)</f>
        <v>12</v>
      </c>
      <c r="K21" s="4">
        <f t="shared" si="0"/>
        <v>354</v>
      </c>
      <c r="L21" s="8">
        <f>IFERROR(I21/#REF!,0)</f>
        <v>0</v>
      </c>
    </row>
    <row r="22" spans="1:12" ht="31.5" customHeight="1" x14ac:dyDescent="0.25">
      <c r="A22" s="38" t="s">
        <v>296</v>
      </c>
      <c r="B22" s="46" t="s">
        <v>2775</v>
      </c>
      <c r="C22" s="55" t="s">
        <v>13</v>
      </c>
      <c r="D22" s="48" t="s">
        <v>12</v>
      </c>
      <c r="E22" s="48">
        <v>76134</v>
      </c>
      <c r="F22" s="48" t="s">
        <v>2776</v>
      </c>
      <c r="G22" s="48" t="s">
        <v>2709</v>
      </c>
      <c r="H22" s="48" t="s">
        <v>2696</v>
      </c>
      <c r="I22" s="4">
        <v>176</v>
      </c>
      <c r="J22" s="22">
        <f>IFERROR(VLOOKUP(A22,'GS by School'!A:D,3,0),0)</f>
        <v>0</v>
      </c>
      <c r="K22" s="4">
        <f t="shared" si="0"/>
        <v>176</v>
      </c>
      <c r="L22" s="8">
        <f>IFERROR(I22/#REF!,0)</f>
        <v>0</v>
      </c>
    </row>
    <row r="23" spans="1:12" ht="31.5" customHeight="1" x14ac:dyDescent="0.25">
      <c r="A23" s="38" t="s">
        <v>1735</v>
      </c>
      <c r="B23" s="46" t="s">
        <v>1725</v>
      </c>
      <c r="C23" s="55" t="s">
        <v>13</v>
      </c>
      <c r="D23" s="48" t="s">
        <v>12</v>
      </c>
      <c r="E23" s="48">
        <v>76123</v>
      </c>
      <c r="F23" s="48" t="s">
        <v>2759</v>
      </c>
      <c r="G23" s="48" t="s">
        <v>2698</v>
      </c>
      <c r="H23" s="48" t="s">
        <v>2777</v>
      </c>
      <c r="I23" s="4">
        <v>477</v>
      </c>
      <c r="J23" s="22">
        <f>IFERROR(VLOOKUP(A23,'GS by School'!A:D,3,0),0)</f>
        <v>9</v>
      </c>
      <c r="K23" s="4">
        <f t="shared" si="0"/>
        <v>468</v>
      </c>
      <c r="L23" s="8">
        <f>IFERROR(I23/#REF!,0)</f>
        <v>0</v>
      </c>
    </row>
    <row r="24" spans="1:12" ht="31.5" customHeight="1" x14ac:dyDescent="0.25">
      <c r="A24" s="38" t="s">
        <v>361</v>
      </c>
      <c r="B24" s="46" t="s">
        <v>2778</v>
      </c>
      <c r="C24" s="55" t="s">
        <v>13</v>
      </c>
      <c r="D24" s="48" t="s">
        <v>12</v>
      </c>
      <c r="E24" s="48">
        <v>76134</v>
      </c>
      <c r="F24" s="48" t="s">
        <v>2713</v>
      </c>
      <c r="G24" s="48" t="s">
        <v>2695</v>
      </c>
      <c r="H24" s="48" t="s">
        <v>2696</v>
      </c>
      <c r="I24" s="4">
        <v>224</v>
      </c>
      <c r="J24" s="22">
        <f>IFERROR(VLOOKUP(A24,'GS by School'!A:D,3,0),0)</f>
        <v>0</v>
      </c>
      <c r="K24" s="4">
        <f t="shared" si="0"/>
        <v>224</v>
      </c>
      <c r="L24" s="8">
        <f>IFERROR(I24/#REF!,0)</f>
        <v>0</v>
      </c>
    </row>
    <row r="25" spans="1:12" ht="31.5" customHeight="1" x14ac:dyDescent="0.25">
      <c r="A25" s="4" t="s">
        <v>1202</v>
      </c>
      <c r="B25" s="4" t="s">
        <v>1203</v>
      </c>
      <c r="C25" s="56" t="s">
        <v>13</v>
      </c>
      <c r="D25" s="56" t="s">
        <v>12</v>
      </c>
      <c r="E25" s="56">
        <v>76133</v>
      </c>
      <c r="F25" s="56" t="s">
        <v>2717</v>
      </c>
      <c r="G25" s="56" t="s">
        <v>2698</v>
      </c>
      <c r="H25" s="56" t="s">
        <v>2696</v>
      </c>
      <c r="I25" s="4">
        <v>305</v>
      </c>
      <c r="J25" s="22">
        <f>IFERROR(VLOOKUP(A25,'GS by School'!A:D,3,0),0)</f>
        <v>1</v>
      </c>
      <c r="K25" s="4">
        <f t="shared" si="0"/>
        <v>304</v>
      </c>
      <c r="L25" s="8">
        <f>IFERROR(I25/#REF!,0)</f>
        <v>0</v>
      </c>
    </row>
    <row r="26" spans="1:12" ht="31.5" customHeight="1" x14ac:dyDescent="0.25">
      <c r="A26" s="4" t="s">
        <v>956</v>
      </c>
      <c r="B26" s="4" t="s">
        <v>957</v>
      </c>
      <c r="C26" s="56" t="s">
        <v>13</v>
      </c>
      <c r="D26" s="56" t="s">
        <v>2779</v>
      </c>
      <c r="E26" s="56">
        <v>76133</v>
      </c>
      <c r="F26" s="56" t="s">
        <v>2713</v>
      </c>
      <c r="G26" s="56" t="s">
        <v>2695</v>
      </c>
      <c r="H26" s="56" t="s">
        <v>2696</v>
      </c>
      <c r="I26" s="4">
        <v>205</v>
      </c>
      <c r="J26" s="22">
        <f>IFERROR(VLOOKUP(A26,'GS by School'!A:D,3,0),0)</f>
        <v>20</v>
      </c>
      <c r="K26" s="4">
        <f t="shared" si="0"/>
        <v>185</v>
      </c>
      <c r="L26" s="8">
        <f>IFERROR(I26/#REF!,0)</f>
        <v>0</v>
      </c>
    </row>
    <row r="27" spans="1:12" ht="31.5" customHeight="1" x14ac:dyDescent="0.25">
      <c r="A27" s="4" t="s">
        <v>2678</v>
      </c>
      <c r="B27" s="4" t="s">
        <v>2679</v>
      </c>
      <c r="C27" s="56" t="s">
        <v>13</v>
      </c>
      <c r="D27" s="56" t="s">
        <v>12</v>
      </c>
      <c r="E27" s="56">
        <v>76134</v>
      </c>
      <c r="F27" s="56" t="s">
        <v>2780</v>
      </c>
      <c r="G27" s="56" t="s">
        <v>2698</v>
      </c>
      <c r="H27" s="56" t="s">
        <v>2696</v>
      </c>
      <c r="I27" s="4">
        <v>163</v>
      </c>
      <c r="J27" s="22">
        <f>IFERROR(VLOOKUP(A27,'GS by School'!A:D,3,0),0)</f>
        <v>1</v>
      </c>
      <c r="K27" s="4">
        <f t="shared" si="0"/>
        <v>162</v>
      </c>
      <c r="L27" s="8">
        <f>IFERROR(I27/#REF!,0)</f>
        <v>0</v>
      </c>
    </row>
    <row r="28" spans="1:12" ht="31.5" customHeight="1" x14ac:dyDescent="0.25">
      <c r="A28" s="4" t="s">
        <v>2157</v>
      </c>
      <c r="B28" s="4" t="s">
        <v>2158</v>
      </c>
      <c r="C28" s="56" t="s">
        <v>13</v>
      </c>
      <c r="D28" s="56" t="s">
        <v>2779</v>
      </c>
      <c r="E28" s="56">
        <v>76134</v>
      </c>
      <c r="F28" s="56" t="s">
        <v>2718</v>
      </c>
      <c r="G28" s="56" t="s">
        <v>2698</v>
      </c>
      <c r="H28" s="56" t="s">
        <v>2697</v>
      </c>
      <c r="I28" s="4">
        <v>276</v>
      </c>
      <c r="J28" s="22">
        <f>IFERROR(VLOOKUP(A28,'GS by School'!A:D,3,0),0)</f>
        <v>43</v>
      </c>
      <c r="K28" s="4">
        <f t="shared" si="0"/>
        <v>233</v>
      </c>
      <c r="L28" s="8">
        <f>IFERROR(I28/#REF!,0)</f>
        <v>0</v>
      </c>
    </row>
    <row r="29" spans="1:12" ht="31.5" customHeight="1" x14ac:dyDescent="0.25">
      <c r="A29" s="4" t="s">
        <v>297</v>
      </c>
      <c r="B29" s="4" t="s">
        <v>2104</v>
      </c>
      <c r="C29" s="56" t="s">
        <v>13</v>
      </c>
      <c r="D29" s="56" t="s">
        <v>12</v>
      </c>
      <c r="E29" s="56">
        <v>76123</v>
      </c>
      <c r="F29" s="56" t="s">
        <v>2771</v>
      </c>
      <c r="G29" s="56" t="s">
        <v>2695</v>
      </c>
      <c r="H29" s="56" t="s">
        <v>2696</v>
      </c>
      <c r="I29" s="4">
        <v>194</v>
      </c>
      <c r="J29" s="22">
        <f>IFERROR(VLOOKUP(A29,'GS by School'!A:D,3,0),0)</f>
        <v>13</v>
      </c>
      <c r="K29" s="4">
        <f t="shared" si="0"/>
        <v>181</v>
      </c>
      <c r="L29" s="8">
        <f>IFERROR(I29/#REF!,0)</f>
        <v>0</v>
      </c>
    </row>
    <row r="30" spans="1:12" ht="31.5" customHeight="1" x14ac:dyDescent="0.25">
      <c r="A30" s="4" t="s">
        <v>304</v>
      </c>
      <c r="B30" s="4" t="s">
        <v>305</v>
      </c>
      <c r="C30" s="56" t="s">
        <v>13</v>
      </c>
      <c r="D30" s="56" t="s">
        <v>12</v>
      </c>
      <c r="E30" s="56">
        <v>76133</v>
      </c>
      <c r="F30" s="56" t="s">
        <v>2713</v>
      </c>
      <c r="G30" s="56" t="s">
        <v>2695</v>
      </c>
      <c r="H30" s="56" t="s">
        <v>2696</v>
      </c>
      <c r="I30" s="4">
        <v>222</v>
      </c>
      <c r="J30" s="22">
        <f>IFERROR(VLOOKUP(A30,'GS by School'!A:D,3,0),0)</f>
        <v>40</v>
      </c>
      <c r="K30" s="4">
        <f t="shared" si="0"/>
        <v>182</v>
      </c>
      <c r="L30" s="8">
        <f>IFERROR(I30/#REF!,0)</f>
        <v>0</v>
      </c>
    </row>
    <row r="31" spans="1:12" ht="31.5" customHeight="1" x14ac:dyDescent="0.25">
      <c r="A31" s="4" t="s">
        <v>346</v>
      </c>
      <c r="B31" s="4" t="s">
        <v>2270</v>
      </c>
      <c r="C31" s="56" t="s">
        <v>13</v>
      </c>
      <c r="D31" s="56" t="s">
        <v>12</v>
      </c>
      <c r="E31" s="56">
        <v>76123</v>
      </c>
      <c r="F31" s="56" t="s">
        <v>2771</v>
      </c>
      <c r="G31" s="56" t="s">
        <v>2695</v>
      </c>
      <c r="H31" s="56" t="s">
        <v>2696</v>
      </c>
      <c r="I31" s="4">
        <v>264</v>
      </c>
      <c r="J31" s="22">
        <f>IFERROR(VLOOKUP(A31,'GS by School'!A:D,3,0),0)</f>
        <v>9</v>
      </c>
      <c r="K31" s="4">
        <f t="shared" si="0"/>
        <v>255</v>
      </c>
      <c r="L31" s="8">
        <f>IFERROR(I31/#REF!,0)</f>
        <v>0</v>
      </c>
    </row>
    <row r="32" spans="1:12" ht="31.5" customHeight="1" x14ac:dyDescent="0.25">
      <c r="A32" s="4" t="s">
        <v>1738</v>
      </c>
      <c r="B32" s="4" t="s">
        <v>1739</v>
      </c>
      <c r="C32" s="56" t="s">
        <v>13</v>
      </c>
      <c r="D32" s="56" t="s">
        <v>12</v>
      </c>
      <c r="E32" s="56">
        <v>76123</v>
      </c>
      <c r="F32" s="56" t="s">
        <v>2771</v>
      </c>
      <c r="G32" s="56" t="s">
        <v>2695</v>
      </c>
      <c r="H32" s="56" t="s">
        <v>2696</v>
      </c>
      <c r="I32" s="4">
        <v>338</v>
      </c>
      <c r="J32" s="22">
        <f>IFERROR(VLOOKUP(A32,'GS by School'!A:D,3,0),0)</f>
        <v>7</v>
      </c>
      <c r="K32" s="4">
        <f t="shared" si="0"/>
        <v>331</v>
      </c>
      <c r="L32" s="8">
        <f>IFERROR(I32/#REF!,0)</f>
        <v>0</v>
      </c>
    </row>
    <row r="33" spans="1:12" ht="31.5" customHeight="1" x14ac:dyDescent="0.25">
      <c r="A33" s="4" t="s">
        <v>437</v>
      </c>
      <c r="B33" s="4" t="s">
        <v>438</v>
      </c>
      <c r="C33" s="56" t="s">
        <v>13</v>
      </c>
      <c r="D33" s="56" t="s">
        <v>12</v>
      </c>
      <c r="E33" s="56">
        <v>76123</v>
      </c>
      <c r="F33" s="56" t="s">
        <v>2771</v>
      </c>
      <c r="G33" s="56" t="s">
        <v>2695</v>
      </c>
      <c r="H33" s="56" t="s">
        <v>2696</v>
      </c>
      <c r="I33" s="4">
        <v>193</v>
      </c>
      <c r="J33" s="22">
        <f>IFERROR(VLOOKUP(A33,'GS by School'!A:D,3,0),0)</f>
        <v>2</v>
      </c>
      <c r="K33" s="4">
        <f t="shared" si="0"/>
        <v>191</v>
      </c>
      <c r="L33" s="8">
        <f>IFERROR(I33/#REF!,0)</f>
        <v>0</v>
      </c>
    </row>
    <row r="34" spans="1:12" ht="31.5" customHeight="1" x14ac:dyDescent="0.25">
      <c r="A34" s="4" t="s">
        <v>443</v>
      </c>
      <c r="B34" s="4" t="s">
        <v>444</v>
      </c>
      <c r="C34" s="56" t="s">
        <v>13</v>
      </c>
      <c r="D34" s="56" t="s">
        <v>12</v>
      </c>
      <c r="E34" s="56">
        <v>76123</v>
      </c>
      <c r="F34" s="56" t="s">
        <v>2771</v>
      </c>
      <c r="G34" s="56" t="s">
        <v>2695</v>
      </c>
      <c r="H34" s="56" t="s">
        <v>2696</v>
      </c>
      <c r="I34" s="4">
        <v>272</v>
      </c>
      <c r="J34" s="22">
        <f>IFERROR(VLOOKUP(A34,'GS by School'!A:D,3,0),0)</f>
        <v>7</v>
      </c>
      <c r="K34" s="4">
        <f t="shared" si="0"/>
        <v>265</v>
      </c>
      <c r="L34" s="8">
        <f>IFERROR(I34/#REF!,0)</f>
        <v>0</v>
      </c>
    </row>
    <row r="35" spans="1:12" ht="31.5" customHeight="1" x14ac:dyDescent="0.25">
      <c r="A35" s="4" t="s">
        <v>1496</v>
      </c>
      <c r="B35" s="4" t="s">
        <v>2781</v>
      </c>
      <c r="C35" s="56" t="s">
        <v>13</v>
      </c>
      <c r="D35" s="56" t="s">
        <v>12</v>
      </c>
      <c r="E35" s="56">
        <v>76132</v>
      </c>
      <c r="F35" s="56" t="s">
        <v>2771</v>
      </c>
      <c r="G35" s="56" t="s">
        <v>2695</v>
      </c>
      <c r="H35" s="56" t="s">
        <v>2696</v>
      </c>
      <c r="I35" s="4">
        <v>251</v>
      </c>
      <c r="J35" s="22">
        <f>IFERROR(VLOOKUP(A35,'GS by School'!A:D,3,0),0)</f>
        <v>35</v>
      </c>
      <c r="K35" s="4">
        <f t="shared" si="0"/>
        <v>216</v>
      </c>
      <c r="L35" s="8">
        <f>IFERROR(I35/#REF!,0)</f>
        <v>0</v>
      </c>
    </row>
    <row r="36" spans="1:12" ht="31.5" customHeight="1" x14ac:dyDescent="0.25">
      <c r="A36" s="4" t="s">
        <v>2171</v>
      </c>
      <c r="B36" s="4" t="s">
        <v>2172</v>
      </c>
      <c r="C36" s="4" t="s">
        <v>13</v>
      </c>
      <c r="D36" s="56" t="s">
        <v>12</v>
      </c>
      <c r="E36" s="4">
        <v>76134</v>
      </c>
      <c r="F36" s="4" t="s">
        <v>2771</v>
      </c>
      <c r="G36" s="4" t="s">
        <v>2695</v>
      </c>
      <c r="H36" s="4" t="s">
        <v>2696</v>
      </c>
      <c r="I36" s="4">
        <v>196</v>
      </c>
      <c r="J36" s="22">
        <f>IFERROR(VLOOKUP(A36,'GS by School'!A:D,3,0),0)</f>
        <v>24</v>
      </c>
      <c r="K36" s="4">
        <f t="shared" ref="K36:K43" si="1">I36-J36</f>
        <v>172</v>
      </c>
      <c r="L36" s="8">
        <f>IFERROR(I36/#REF!,0)</f>
        <v>0</v>
      </c>
    </row>
    <row r="37" spans="1:12" ht="31.5" customHeight="1" x14ac:dyDescent="0.25">
      <c r="A37" s="4" t="s">
        <v>1710</v>
      </c>
      <c r="B37" s="4" t="s">
        <v>1711</v>
      </c>
      <c r="C37" s="4" t="s">
        <v>13</v>
      </c>
      <c r="D37" s="56" t="s">
        <v>1858</v>
      </c>
      <c r="E37" s="4">
        <v>76123</v>
      </c>
      <c r="F37" s="4" t="s">
        <v>2771</v>
      </c>
      <c r="G37" s="4" t="s">
        <v>2695</v>
      </c>
      <c r="H37" s="4" t="s">
        <v>2696</v>
      </c>
      <c r="I37" s="4">
        <v>224</v>
      </c>
      <c r="J37" s="22">
        <f>IFERROR(VLOOKUP(A37,'GS by School'!A:D,3,0),0)</f>
        <v>2</v>
      </c>
      <c r="K37" s="4">
        <f t="shared" si="1"/>
        <v>222</v>
      </c>
      <c r="L37" s="8">
        <f>IFERROR(I37/#REF!,0)</f>
        <v>0</v>
      </c>
    </row>
    <row r="38" spans="1:12" ht="31.5" customHeight="1" x14ac:dyDescent="0.25">
      <c r="A38" s="4" t="s">
        <v>1517</v>
      </c>
      <c r="B38" s="4" t="s">
        <v>1518</v>
      </c>
      <c r="C38" s="4" t="s">
        <v>13</v>
      </c>
      <c r="D38" s="56" t="s">
        <v>12</v>
      </c>
      <c r="E38" s="4">
        <v>76133</v>
      </c>
      <c r="F38" s="4" t="s">
        <v>2713</v>
      </c>
      <c r="G38" s="4" t="s">
        <v>2695</v>
      </c>
      <c r="H38" s="4" t="s">
        <v>2696</v>
      </c>
      <c r="I38" s="4">
        <v>327</v>
      </c>
      <c r="J38" s="22">
        <f>IFERROR(VLOOKUP(A38,'GS by School'!A:D,3,0),0)</f>
        <v>6</v>
      </c>
      <c r="K38" s="4">
        <f t="shared" si="1"/>
        <v>321</v>
      </c>
      <c r="L38" s="8">
        <f>IFERROR(I38/#REF!,0)</f>
        <v>0</v>
      </c>
    </row>
    <row r="39" spans="1:12" ht="31.5" customHeight="1" x14ac:dyDescent="0.25">
      <c r="A39" s="4" t="s">
        <v>829</v>
      </c>
      <c r="B39" s="4" t="s">
        <v>2355</v>
      </c>
      <c r="C39" s="4" t="s">
        <v>13</v>
      </c>
      <c r="D39" s="56" t="s">
        <v>12</v>
      </c>
      <c r="E39" s="4">
        <v>76123</v>
      </c>
      <c r="F39" s="4" t="s">
        <v>2771</v>
      </c>
      <c r="G39" s="4" t="s">
        <v>2695</v>
      </c>
      <c r="H39" s="4" t="s">
        <v>2696</v>
      </c>
      <c r="I39" s="4">
        <v>186</v>
      </c>
      <c r="J39" s="22">
        <f>IFERROR(VLOOKUP(A39,'GS by School'!A:D,3,0),0)</f>
        <v>1</v>
      </c>
      <c r="K39" s="4">
        <f t="shared" si="1"/>
        <v>185</v>
      </c>
      <c r="L39" s="8">
        <f>IFERROR(I39/#REF!,0)</f>
        <v>0</v>
      </c>
    </row>
    <row r="40" spans="1:12" ht="31.5" customHeight="1" x14ac:dyDescent="0.25">
      <c r="A40" s="4" t="s">
        <v>584</v>
      </c>
      <c r="B40" s="4" t="s">
        <v>2596</v>
      </c>
      <c r="C40" s="4" t="s">
        <v>13</v>
      </c>
      <c r="D40" s="56" t="s">
        <v>12</v>
      </c>
      <c r="E40" s="4">
        <v>76134</v>
      </c>
      <c r="F40" s="4" t="s">
        <v>2771</v>
      </c>
      <c r="G40" s="4" t="s">
        <v>2695</v>
      </c>
      <c r="H40" s="4" t="s">
        <v>2696</v>
      </c>
      <c r="I40" s="4">
        <v>255</v>
      </c>
      <c r="J40" s="22">
        <f>IFERROR(VLOOKUP(A40,'GS by School'!A:D,3,0),0)</f>
        <v>1</v>
      </c>
      <c r="K40" s="4">
        <f t="shared" si="1"/>
        <v>254</v>
      </c>
      <c r="L40" s="8">
        <f>IFERROR(I40/#REF!,0)</f>
        <v>0</v>
      </c>
    </row>
    <row r="41" spans="1:12" ht="31.5" customHeight="1" x14ac:dyDescent="0.25">
      <c r="A41" s="4" t="s">
        <v>1370</v>
      </c>
      <c r="B41" s="4" t="s">
        <v>1371</v>
      </c>
      <c r="C41" s="4" t="s">
        <v>13</v>
      </c>
      <c r="D41" s="56" t="s">
        <v>2782</v>
      </c>
      <c r="E41" s="4">
        <v>76134</v>
      </c>
      <c r="F41" s="4" t="s">
        <v>2783</v>
      </c>
      <c r="G41" s="4" t="s">
        <v>2698</v>
      </c>
      <c r="H41" s="4" t="s">
        <v>2696</v>
      </c>
      <c r="I41" s="4">
        <v>256</v>
      </c>
      <c r="J41" s="22">
        <f>IFERROR(VLOOKUP(A41,'GS by School'!A:D,3,0),0)</f>
        <v>24</v>
      </c>
      <c r="K41" s="4">
        <f t="shared" si="1"/>
        <v>232</v>
      </c>
      <c r="L41" s="8">
        <f>IFERROR(I41/#REF!,0)</f>
        <v>0</v>
      </c>
    </row>
    <row r="42" spans="1:12" ht="31.5" customHeight="1" x14ac:dyDescent="0.25">
      <c r="A42" s="4" t="s">
        <v>2181</v>
      </c>
      <c r="B42" s="4" t="s">
        <v>2182</v>
      </c>
      <c r="C42" s="4" t="s">
        <v>13</v>
      </c>
      <c r="D42" s="4" t="s">
        <v>12</v>
      </c>
      <c r="E42" s="4">
        <v>76133</v>
      </c>
      <c r="F42" s="4" t="s">
        <v>2713</v>
      </c>
      <c r="G42" s="4" t="s">
        <v>2695</v>
      </c>
      <c r="H42" s="4" t="s">
        <v>2696</v>
      </c>
      <c r="I42" s="4">
        <v>273</v>
      </c>
      <c r="J42" s="22">
        <f>IFERROR(VLOOKUP(A42,'GS by School'!A:D,3,0),0)</f>
        <v>19</v>
      </c>
      <c r="K42" s="4">
        <f t="shared" si="1"/>
        <v>254</v>
      </c>
      <c r="L42" s="8">
        <f>IFERROR(I42/#REF!,0)</f>
        <v>0</v>
      </c>
    </row>
    <row r="43" spans="1:12" ht="31.5" customHeight="1" x14ac:dyDescent="0.25">
      <c r="A43" s="4" t="s">
        <v>1074</v>
      </c>
      <c r="B43" s="4" t="s">
        <v>1075</v>
      </c>
      <c r="C43" s="4" t="s">
        <v>13</v>
      </c>
      <c r="D43" s="4" t="s">
        <v>12</v>
      </c>
      <c r="E43" s="4">
        <v>76133</v>
      </c>
      <c r="F43" s="4" t="s">
        <v>2713</v>
      </c>
      <c r="G43" s="4" t="s">
        <v>2695</v>
      </c>
      <c r="H43" s="4" t="s">
        <v>2696</v>
      </c>
      <c r="I43" s="4">
        <v>255</v>
      </c>
      <c r="J43" s="22">
        <f>IFERROR(VLOOKUP(A43,'GS by School'!A:D,3,0),0)</f>
        <v>7</v>
      </c>
      <c r="K43" s="4">
        <f t="shared" si="1"/>
        <v>248</v>
      </c>
      <c r="L43" s="8">
        <f>IFERROR(I43/#REF!,0)</f>
        <v>0</v>
      </c>
    </row>
    <row r="44" spans="1:12" ht="31.5" customHeight="1" x14ac:dyDescent="0.25"/>
    <row r="45" spans="1:12" ht="31.5" customHeight="1" x14ac:dyDescent="0.25"/>
    <row r="46" spans="1:12" ht="31.5" customHeight="1" x14ac:dyDescent="0.25"/>
    <row r="47" spans="1:12" ht="31.5" customHeight="1" x14ac:dyDescent="0.25"/>
    <row r="48" spans="1:12" ht="31.5" customHeight="1" x14ac:dyDescent="0.25"/>
    <row r="49" ht="31.5" customHeight="1" x14ac:dyDescent="0.25"/>
    <row r="50" ht="31.5" customHeight="1" x14ac:dyDescent="0.25"/>
    <row r="51" ht="31.5" customHeight="1" x14ac:dyDescent="0.25"/>
    <row r="52" ht="31.5" customHeight="1" x14ac:dyDescent="0.25"/>
    <row r="53" ht="31.5" customHeight="1" x14ac:dyDescent="0.25"/>
    <row r="54" ht="31.5" customHeight="1" x14ac:dyDescent="0.25"/>
    <row r="55" ht="31.5" customHeight="1" x14ac:dyDescent="0.25"/>
    <row r="56" ht="31.5" customHeight="1" x14ac:dyDescent="0.25"/>
    <row r="57" ht="31.5" customHeight="1" x14ac:dyDescent="0.25"/>
    <row r="58" ht="31.5" customHeight="1" x14ac:dyDescent="0.25"/>
  </sheetData>
  <mergeCells count="8">
    <mergeCell ref="N5:Q5"/>
    <mergeCell ref="N1:P1"/>
    <mergeCell ref="B12:H12"/>
    <mergeCell ref="B9:F9"/>
    <mergeCell ref="B1:F1"/>
    <mergeCell ref="B5:F5"/>
    <mergeCell ref="H1:L1"/>
    <mergeCell ref="H5:L5"/>
  </mergeCells>
  <conditionalFormatting sqref="L13">
    <cfRule type="cellIs" dxfId="6" priority="1" operator="greaterThan">
      <formula>0.08</formula>
    </cfRule>
  </conditionalFormatting>
  <pageMargins left="0.2" right="0.2" top="0.5" bottom="0.25" header="0.3" footer="0.3"/>
  <pageSetup orientation="landscape" r:id="rId1"/>
  <headerFooter>
    <oddHeader>&amp;C&amp;A</oddHeader>
  </headerFooter>
  <rowBreaks count="1" manualBreakCount="1">
    <brk id="11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0DCD2-4B43-4A80-82A7-6A672626D32B}">
  <dimension ref="A1:Q62"/>
  <sheetViews>
    <sheetView topLeftCell="A42" workbookViewId="0">
      <selection activeCell="B402" sqref="B402"/>
    </sheetView>
  </sheetViews>
  <sheetFormatPr defaultColWidth="9.140625" defaultRowHeight="46.9" customHeight="1" x14ac:dyDescent="0.25"/>
  <cols>
    <col min="1" max="1" width="2.7109375" style="7" customWidth="1"/>
    <col min="2" max="2" width="20.85546875" style="7" customWidth="1"/>
    <col min="3" max="3" width="8.140625" style="7" customWidth="1"/>
    <col min="4" max="4" width="9.140625" style="7" customWidth="1"/>
    <col min="5" max="5" width="6.85546875" style="7" customWidth="1"/>
    <col min="6" max="6" width="6.28515625" style="7" customWidth="1"/>
    <col min="7" max="7" width="8.7109375" style="7" customWidth="1"/>
    <col min="8" max="10" width="7.7109375" style="7" customWidth="1"/>
    <col min="11" max="11" width="9" style="7" customWidth="1"/>
    <col min="12" max="12" width="9.140625" style="7" customWidth="1"/>
    <col min="13" max="13" width="6.5703125" style="7" customWidth="1"/>
    <col min="14" max="14" width="6.85546875" style="7" customWidth="1"/>
    <col min="15" max="16" width="9.140625" style="7"/>
    <col min="17" max="17" width="11.5703125" style="7" bestFit="1" customWidth="1"/>
    <col min="18" max="16384" width="9.140625" style="7"/>
  </cols>
  <sheetData>
    <row r="1" spans="1:17" ht="23.45" customHeight="1" x14ac:dyDescent="0.3">
      <c r="B1" s="94" t="s">
        <v>2063</v>
      </c>
      <c r="C1" s="95"/>
      <c r="D1" s="95"/>
      <c r="E1" s="95"/>
      <c r="F1" s="95"/>
      <c r="H1" s="94" t="s">
        <v>23</v>
      </c>
      <c r="I1" s="95"/>
      <c r="J1" s="95"/>
      <c r="K1" s="95"/>
      <c r="L1" s="95"/>
      <c r="N1" s="99" t="s">
        <v>1783</v>
      </c>
      <c r="O1" s="99"/>
      <c r="P1" s="99"/>
      <c r="Q1" s="7" t="s">
        <v>84</v>
      </c>
    </row>
    <row r="2" spans="1:17" ht="59.25" customHeight="1" x14ac:dyDescent="0.25">
      <c r="B2" s="2" t="str">
        <f>Summary!Y1</f>
        <v>2025 Members as of 4/18/2025</v>
      </c>
      <c r="C2" s="1" t="s">
        <v>0</v>
      </c>
      <c r="D2" s="1" t="s">
        <v>2026</v>
      </c>
      <c r="E2" s="10" t="s">
        <v>27</v>
      </c>
      <c r="F2" s="81" t="s">
        <v>2061</v>
      </c>
      <c r="H2" s="2" t="str">
        <f>B2</f>
        <v>2025 Members as of 4/18/2025</v>
      </c>
      <c r="I2" s="1" t="s">
        <v>0</v>
      </c>
      <c r="J2" s="1" t="str">
        <f>D2</f>
        <v>2025 Goal</v>
      </c>
      <c r="K2" s="10" t="s">
        <v>27</v>
      </c>
      <c r="L2" s="81" t="s">
        <v>2061</v>
      </c>
      <c r="N2" s="16" t="s">
        <v>1781</v>
      </c>
      <c r="O2" s="16" t="s">
        <v>1780</v>
      </c>
      <c r="P2" s="16" t="s">
        <v>27</v>
      </c>
      <c r="Q2" s="81" t="s">
        <v>2061</v>
      </c>
    </row>
    <row r="3" spans="1:17" ht="19.149999999999999" customHeight="1" x14ac:dyDescent="0.25">
      <c r="B3" s="4">
        <f>SUMIFS('2025 Girls'!D:D,'2025 Girls'!$A:$A,$Q$1)</f>
        <v>131</v>
      </c>
      <c r="C3" s="4">
        <f>VLOOKUP($Q$1,'2025 Girls'!A:G,6,0)</f>
        <v>183</v>
      </c>
      <c r="D3" s="4">
        <v>187</v>
      </c>
      <c r="E3" s="4">
        <f>D3-B3</f>
        <v>56</v>
      </c>
      <c r="F3" s="8">
        <f>B3/D3</f>
        <v>0.70053475935828879</v>
      </c>
      <c r="H3" s="4">
        <f>SUMIFS('2025 Girls'!E:E,'2025 Girls'!$A:$A,$Q$1)</f>
        <v>347</v>
      </c>
      <c r="I3" s="4">
        <f>VLOOKUP($Q$1,'2025 Girls'!A:G,7,0)</f>
        <v>329</v>
      </c>
      <c r="J3" s="4">
        <v>354</v>
      </c>
      <c r="K3" s="4">
        <f>J3-H3</f>
        <v>7</v>
      </c>
      <c r="L3" s="84">
        <f>H3/J3</f>
        <v>0.98022598870056499</v>
      </c>
      <c r="N3" s="21">
        <f>B3+H3</f>
        <v>478</v>
      </c>
      <c r="O3" s="21">
        <f>D3+J3</f>
        <v>541</v>
      </c>
      <c r="P3" s="21">
        <f>O3-N3</f>
        <v>63</v>
      </c>
      <c r="Q3" s="8">
        <f>N3/O3</f>
        <v>0.88354898336414045</v>
      </c>
    </row>
    <row r="4" spans="1:17" ht="9.6" customHeight="1" x14ac:dyDescent="0.25"/>
    <row r="5" spans="1:17" ht="46.9" customHeight="1" x14ac:dyDescent="0.3">
      <c r="B5" s="94" t="s">
        <v>2062</v>
      </c>
      <c r="C5" s="95"/>
      <c r="D5" s="95"/>
      <c r="E5" s="95"/>
      <c r="F5" s="95"/>
      <c r="H5" s="94" t="s">
        <v>22</v>
      </c>
      <c r="I5" s="95"/>
      <c r="J5" s="95"/>
      <c r="K5" s="95"/>
      <c r="L5" s="95"/>
      <c r="M5" s="83"/>
      <c r="N5" s="99" t="s">
        <v>1784</v>
      </c>
      <c r="O5" s="99"/>
      <c r="P5" s="99"/>
      <c r="Q5" s="99"/>
    </row>
    <row r="6" spans="1:17" ht="64.900000000000006" customHeight="1" x14ac:dyDescent="0.25">
      <c r="B6" s="14" t="str">
        <f>B2</f>
        <v>2025 Members as of 4/18/2025</v>
      </c>
      <c r="C6" s="6" t="s">
        <v>0</v>
      </c>
      <c r="D6" s="6" t="str">
        <f>D2</f>
        <v>2025 Goal</v>
      </c>
      <c r="E6" s="10" t="s">
        <v>27</v>
      </c>
      <c r="F6" s="81" t="s">
        <v>2061</v>
      </c>
      <c r="H6" s="15" t="str">
        <f>B6</f>
        <v>2025 Members as of 4/18/2025</v>
      </c>
      <c r="I6" s="6" t="s">
        <v>20</v>
      </c>
      <c r="J6" s="6" t="str">
        <f>D2</f>
        <v>2025 Goal</v>
      </c>
      <c r="K6" s="10" t="s">
        <v>27</v>
      </c>
      <c r="L6" s="81" t="s">
        <v>2061</v>
      </c>
      <c r="N6" s="16" t="s">
        <v>1781</v>
      </c>
      <c r="O6" s="16" t="s">
        <v>1782</v>
      </c>
      <c r="P6" s="16" t="s">
        <v>27</v>
      </c>
      <c r="Q6" s="81" t="s">
        <v>2061</v>
      </c>
    </row>
    <row r="7" spans="1:17" ht="24.6" customHeight="1" x14ac:dyDescent="0.25">
      <c r="B7" s="4">
        <f>SUMIFS('2025 Adults'!D:D,'2025 Adults'!$A:$A,$Q$1)</f>
        <v>91</v>
      </c>
      <c r="C7" s="21">
        <f>VLOOKUP($Q$1,'2025 Adults'!A:G,6,0)</f>
        <v>81</v>
      </c>
      <c r="D7" s="21">
        <v>140</v>
      </c>
      <c r="E7" s="21">
        <f>D7-B7</f>
        <v>49</v>
      </c>
      <c r="F7" s="8">
        <f>B7/D7</f>
        <v>0.65</v>
      </c>
      <c r="H7" s="4">
        <f>SUMIFS('2025 Adults'!E:E,'2025 Adults'!$A:$A,$Q$1)</f>
        <v>233</v>
      </c>
      <c r="I7" s="21">
        <f>VLOOKUP($Q$1,'2025 Adults'!A:G,7,0)</f>
        <v>222</v>
      </c>
      <c r="J7" s="21">
        <v>277</v>
      </c>
      <c r="K7" s="21">
        <f>J7-H7</f>
        <v>44</v>
      </c>
      <c r="L7" s="8">
        <f>H7/J7</f>
        <v>0.84115523465703967</v>
      </c>
      <c r="N7" s="21">
        <f>B7+H7</f>
        <v>324</v>
      </c>
      <c r="O7" s="21">
        <f>D7+J7</f>
        <v>417</v>
      </c>
      <c r="P7" s="21">
        <f>O7-N7</f>
        <v>93</v>
      </c>
      <c r="Q7" s="85">
        <f>N7/O7</f>
        <v>0.7769784172661871</v>
      </c>
    </row>
    <row r="8" spans="1:17" ht="13.15" customHeight="1" x14ac:dyDescent="0.25"/>
    <row r="9" spans="1:17" ht="46.9" customHeight="1" x14ac:dyDescent="0.3">
      <c r="B9" s="98" t="s">
        <v>28</v>
      </c>
      <c r="C9" s="93"/>
      <c r="D9" s="93"/>
      <c r="E9" s="93"/>
      <c r="F9" s="93"/>
    </row>
    <row r="10" spans="1:17" ht="65.25" customHeight="1" x14ac:dyDescent="0.25">
      <c r="B10" s="9" t="s">
        <v>21</v>
      </c>
      <c r="C10" s="3" t="s">
        <v>29</v>
      </c>
      <c r="D10" s="10" t="s">
        <v>27</v>
      </c>
      <c r="E10" s="81" t="s">
        <v>2061</v>
      </c>
    </row>
    <row r="11" spans="1:17" ht="18" customHeight="1" x14ac:dyDescent="0.25">
      <c r="B11" s="4">
        <f>COUNTIF('2025 New Troops'!A:A,Q1)</f>
        <v>4</v>
      </c>
      <c r="C11" s="5">
        <v>13</v>
      </c>
      <c r="D11" s="4">
        <f>C11-B11</f>
        <v>9</v>
      </c>
      <c r="E11" s="84">
        <f>B11/C11</f>
        <v>0.30769230769230771</v>
      </c>
    </row>
    <row r="12" spans="1:17" ht="46.9" customHeight="1" x14ac:dyDescent="0.35">
      <c r="B12" s="97" t="s">
        <v>25</v>
      </c>
      <c r="C12" s="97"/>
      <c r="D12" s="97"/>
      <c r="E12" s="97"/>
      <c r="F12" s="97"/>
      <c r="G12" s="97"/>
      <c r="H12" s="97"/>
    </row>
    <row r="13" spans="1:17" ht="31.5" customHeight="1" x14ac:dyDescent="0.25">
      <c r="A13" s="4" t="s">
        <v>152</v>
      </c>
      <c r="B13" s="40" t="s">
        <v>2</v>
      </c>
      <c r="C13" s="40" t="s">
        <v>3</v>
      </c>
      <c r="D13" s="41" t="s">
        <v>5</v>
      </c>
      <c r="E13" s="42" t="s">
        <v>2692</v>
      </c>
      <c r="F13" s="42" t="s">
        <v>2691</v>
      </c>
      <c r="G13" s="43" t="s">
        <v>2689</v>
      </c>
      <c r="H13" s="43" t="s">
        <v>2693</v>
      </c>
      <c r="I13" s="43" t="s">
        <v>2690</v>
      </c>
      <c r="J13" s="72" t="str">
        <f>Summary!Y1</f>
        <v>2025 Members as of 4/18/2025</v>
      </c>
      <c r="K13" s="44" t="s">
        <v>9</v>
      </c>
      <c r="L13" s="45" t="s">
        <v>10</v>
      </c>
    </row>
    <row r="14" spans="1:17" ht="31.5" customHeight="1" x14ac:dyDescent="0.25">
      <c r="A14" s="38" t="s">
        <v>2784</v>
      </c>
      <c r="B14" s="46" t="s">
        <v>2785</v>
      </c>
      <c r="C14" s="55" t="s">
        <v>13</v>
      </c>
      <c r="D14" s="48" t="s">
        <v>2786</v>
      </c>
      <c r="E14" s="48">
        <v>76114</v>
      </c>
      <c r="F14" s="48" t="s">
        <v>2787</v>
      </c>
      <c r="G14" s="48" t="s">
        <v>2695</v>
      </c>
      <c r="H14" s="48" t="s">
        <v>2696</v>
      </c>
      <c r="I14" s="4">
        <v>276</v>
      </c>
      <c r="J14" s="22">
        <f>IFERROR(VLOOKUP(A14,'GS by School'!A:D,3,0),0)</f>
        <v>0</v>
      </c>
      <c r="K14" s="4">
        <f>I14-J14</f>
        <v>276</v>
      </c>
      <c r="L14" s="8">
        <f>IFERROR(I14/#REF!,0)</f>
        <v>0</v>
      </c>
    </row>
    <row r="15" spans="1:17" ht="31.5" customHeight="1" x14ac:dyDescent="0.25">
      <c r="A15" s="38" t="s">
        <v>432</v>
      </c>
      <c r="B15" s="46" t="s">
        <v>433</v>
      </c>
      <c r="C15" s="55" t="s">
        <v>13</v>
      </c>
      <c r="D15" s="48" t="s">
        <v>12</v>
      </c>
      <c r="E15" s="48">
        <v>76109</v>
      </c>
      <c r="F15" s="48" t="s">
        <v>2713</v>
      </c>
      <c r="G15" s="48" t="s">
        <v>2698</v>
      </c>
      <c r="H15" s="48" t="s">
        <v>2696</v>
      </c>
      <c r="I15" s="4">
        <v>170</v>
      </c>
      <c r="J15" s="22">
        <f>IFERROR(VLOOKUP(A15,'GS by School'!A:D,3,0),0)</f>
        <v>37</v>
      </c>
      <c r="K15" s="4">
        <f t="shared" ref="K15:K46" si="0">I15-J15</f>
        <v>133</v>
      </c>
      <c r="L15" s="8">
        <f>IFERROR(I15/#REF!,0)</f>
        <v>0</v>
      </c>
    </row>
    <row r="16" spans="1:17" ht="31.5" customHeight="1" x14ac:dyDescent="0.25">
      <c r="A16" s="38" t="s">
        <v>2788</v>
      </c>
      <c r="B16" s="46" t="s">
        <v>2789</v>
      </c>
      <c r="C16" s="55" t="s">
        <v>13</v>
      </c>
      <c r="D16" s="48" t="s">
        <v>12</v>
      </c>
      <c r="E16" s="48">
        <v>76107</v>
      </c>
      <c r="F16" s="48" t="s">
        <v>2713</v>
      </c>
      <c r="G16" s="48" t="s">
        <v>2768</v>
      </c>
      <c r="H16" s="48" t="s">
        <v>2744</v>
      </c>
      <c r="I16" s="4">
        <v>5</v>
      </c>
      <c r="J16" s="22">
        <f>IFERROR(VLOOKUP(A16,'GS by School'!A:D,3,0),0)</f>
        <v>0</v>
      </c>
      <c r="K16" s="4">
        <f t="shared" si="0"/>
        <v>5</v>
      </c>
      <c r="L16" s="8">
        <f>IFERROR(I16/#REF!,0)</f>
        <v>0</v>
      </c>
    </row>
    <row r="17" spans="1:12" ht="31.5" customHeight="1" x14ac:dyDescent="0.25">
      <c r="A17" s="38" t="s">
        <v>1771</v>
      </c>
      <c r="B17" s="46" t="s">
        <v>1772</v>
      </c>
      <c r="C17" s="55" t="s">
        <v>13</v>
      </c>
      <c r="D17" s="48" t="s">
        <v>1836</v>
      </c>
      <c r="E17" s="48">
        <v>76126</v>
      </c>
      <c r="F17" s="48" t="s">
        <v>2790</v>
      </c>
      <c r="G17" s="48" t="s">
        <v>2698</v>
      </c>
      <c r="H17" s="48" t="s">
        <v>2696</v>
      </c>
      <c r="I17" s="4">
        <v>177</v>
      </c>
      <c r="J17" s="22">
        <f>IFERROR(VLOOKUP(A17,'GS by School'!A:D,3,0),0)</f>
        <v>18</v>
      </c>
      <c r="K17" s="4">
        <f t="shared" si="0"/>
        <v>159</v>
      </c>
      <c r="L17" s="8">
        <f>IFERROR(I17/#REF!,0)</f>
        <v>0</v>
      </c>
    </row>
    <row r="18" spans="1:12" ht="31.5" customHeight="1" x14ac:dyDescent="0.25">
      <c r="A18" s="38" t="s">
        <v>1098</v>
      </c>
      <c r="B18" s="46" t="s">
        <v>1099</v>
      </c>
      <c r="C18" s="55" t="s">
        <v>13</v>
      </c>
      <c r="D18" s="48" t="s">
        <v>1836</v>
      </c>
      <c r="E18" s="48">
        <v>76126</v>
      </c>
      <c r="F18" s="48" t="s">
        <v>2713</v>
      </c>
      <c r="G18" s="48" t="s">
        <v>2695</v>
      </c>
      <c r="H18" s="48" t="s">
        <v>2696</v>
      </c>
      <c r="I18" s="4">
        <v>220</v>
      </c>
      <c r="J18" s="22">
        <f>IFERROR(VLOOKUP(A18,'GS by School'!A:D,3,0),0)</f>
        <v>8</v>
      </c>
      <c r="K18" s="4">
        <f t="shared" si="0"/>
        <v>212</v>
      </c>
      <c r="L18" s="8">
        <f>IFERROR(I18/#REF!,0)</f>
        <v>0</v>
      </c>
    </row>
    <row r="19" spans="1:12" ht="31.5" customHeight="1" x14ac:dyDescent="0.25">
      <c r="A19" s="38" t="s">
        <v>1394</v>
      </c>
      <c r="B19" s="46" t="s">
        <v>1395</v>
      </c>
      <c r="C19" s="55" t="s">
        <v>13</v>
      </c>
      <c r="D19" s="48" t="s">
        <v>12</v>
      </c>
      <c r="E19" s="48">
        <v>76108</v>
      </c>
      <c r="F19" s="48" t="s">
        <v>2791</v>
      </c>
      <c r="G19" s="48" t="s">
        <v>2695</v>
      </c>
      <c r="H19" s="48" t="s">
        <v>2697</v>
      </c>
      <c r="I19" s="4">
        <v>290</v>
      </c>
      <c r="J19" s="22">
        <f>IFERROR(VLOOKUP(A19,'GS by School'!A:D,3,0),0)</f>
        <v>10</v>
      </c>
      <c r="K19" s="4">
        <f t="shared" si="0"/>
        <v>280</v>
      </c>
      <c r="L19" s="8">
        <f>IFERROR(I19/#REF!,0)</f>
        <v>0</v>
      </c>
    </row>
    <row r="20" spans="1:12" ht="31.5" customHeight="1" x14ac:dyDescent="0.25">
      <c r="A20" s="38" t="s">
        <v>1380</v>
      </c>
      <c r="B20" s="46" t="s">
        <v>1381</v>
      </c>
      <c r="C20" s="55" t="s">
        <v>13</v>
      </c>
      <c r="D20" s="48" t="s">
        <v>12</v>
      </c>
      <c r="E20" s="48">
        <v>76107</v>
      </c>
      <c r="F20" s="48" t="s">
        <v>2713</v>
      </c>
      <c r="G20" s="48" t="s">
        <v>2709</v>
      </c>
      <c r="H20" s="48" t="s">
        <v>2710</v>
      </c>
      <c r="I20" s="4">
        <v>7</v>
      </c>
      <c r="J20" s="22">
        <f>IFERROR(VLOOKUP(A20,'GS by School'!A:D,3,0),0)</f>
        <v>0</v>
      </c>
      <c r="K20" s="4">
        <f t="shared" si="0"/>
        <v>7</v>
      </c>
      <c r="L20" s="8">
        <f>IFERROR(I20/#REF!,0)</f>
        <v>0</v>
      </c>
    </row>
    <row r="21" spans="1:12" ht="31.5" customHeight="1" x14ac:dyDescent="0.25">
      <c r="A21" s="38" t="s">
        <v>1349</v>
      </c>
      <c r="B21" s="46" t="s">
        <v>1350</v>
      </c>
      <c r="C21" s="55" t="s">
        <v>13</v>
      </c>
      <c r="D21" s="48" t="s">
        <v>2792</v>
      </c>
      <c r="E21" s="48">
        <v>76107</v>
      </c>
      <c r="F21" s="48" t="s">
        <v>2713</v>
      </c>
      <c r="G21" s="48" t="s">
        <v>2695</v>
      </c>
      <c r="H21" s="48" t="s">
        <v>2696</v>
      </c>
      <c r="I21" s="4">
        <v>178</v>
      </c>
      <c r="J21" s="22">
        <f>IFERROR(VLOOKUP(A21,'GS by School'!A:D,3,0),0)</f>
        <v>7</v>
      </c>
      <c r="K21" s="4">
        <f t="shared" si="0"/>
        <v>171</v>
      </c>
      <c r="L21" s="8">
        <f>IFERROR(I21/#REF!,0)</f>
        <v>0</v>
      </c>
    </row>
    <row r="22" spans="1:12" ht="31.5" customHeight="1" x14ac:dyDescent="0.25">
      <c r="A22" s="38" t="s">
        <v>1157</v>
      </c>
      <c r="B22" s="46" t="s">
        <v>1158</v>
      </c>
      <c r="C22" s="55" t="s">
        <v>13</v>
      </c>
      <c r="D22" s="48" t="s">
        <v>2786</v>
      </c>
      <c r="E22" s="48">
        <v>76114</v>
      </c>
      <c r="F22" s="48" t="s">
        <v>2787</v>
      </c>
      <c r="G22" s="48" t="s">
        <v>2695</v>
      </c>
      <c r="H22" s="48" t="s">
        <v>2696</v>
      </c>
      <c r="I22" s="4">
        <v>370</v>
      </c>
      <c r="J22" s="22">
        <f>IFERROR(VLOOKUP(A22,'GS by School'!A:D,3,0),0)</f>
        <v>4</v>
      </c>
      <c r="K22" s="4">
        <f t="shared" si="0"/>
        <v>366</v>
      </c>
      <c r="L22" s="8">
        <f>IFERROR(I22/#REF!,0)</f>
        <v>0</v>
      </c>
    </row>
    <row r="23" spans="1:12" ht="31.5" customHeight="1" x14ac:dyDescent="0.25">
      <c r="A23" s="38" t="s">
        <v>2793</v>
      </c>
      <c r="B23" s="46" t="s">
        <v>2794</v>
      </c>
      <c r="C23" s="55" t="s">
        <v>13</v>
      </c>
      <c r="D23" s="48" t="s">
        <v>12</v>
      </c>
      <c r="E23" s="48">
        <v>76107</v>
      </c>
      <c r="F23" s="48" t="s">
        <v>2713</v>
      </c>
      <c r="G23" s="48" t="s">
        <v>2698</v>
      </c>
      <c r="H23" s="48" t="s">
        <v>2710</v>
      </c>
      <c r="I23" s="4">
        <v>19</v>
      </c>
      <c r="J23" s="22">
        <f>IFERROR(VLOOKUP(A23,'GS by School'!A:D,3,0),0)</f>
        <v>0</v>
      </c>
      <c r="K23" s="4">
        <f t="shared" si="0"/>
        <v>19</v>
      </c>
      <c r="L23" s="8">
        <f>IFERROR(I23/#REF!,0)</f>
        <v>0</v>
      </c>
    </row>
    <row r="24" spans="1:12" ht="31.5" customHeight="1" x14ac:dyDescent="0.25">
      <c r="A24" s="38" t="s">
        <v>2562</v>
      </c>
      <c r="B24" s="46" t="s">
        <v>2563</v>
      </c>
      <c r="C24" s="55" t="s">
        <v>13</v>
      </c>
      <c r="D24" s="48" t="s">
        <v>12</v>
      </c>
      <c r="E24" s="48">
        <v>76107</v>
      </c>
      <c r="F24" s="48" t="s">
        <v>2713</v>
      </c>
      <c r="G24" s="48" t="s">
        <v>2695</v>
      </c>
      <c r="H24" s="48" t="s">
        <v>2696</v>
      </c>
      <c r="I24" s="4">
        <v>209</v>
      </c>
      <c r="J24" s="22">
        <f>IFERROR(VLOOKUP(A24,'GS by School'!A:D,3,0),0)</f>
        <v>73</v>
      </c>
      <c r="K24" s="4">
        <f t="shared" si="0"/>
        <v>136</v>
      </c>
      <c r="L24" s="8">
        <f>IFERROR(I24/#REF!,0)</f>
        <v>0</v>
      </c>
    </row>
    <row r="25" spans="1:12" ht="31.5" customHeight="1" x14ac:dyDescent="0.25">
      <c r="A25" s="4" t="s">
        <v>1294</v>
      </c>
      <c r="B25" s="4" t="s">
        <v>1295</v>
      </c>
      <c r="C25" s="56" t="s">
        <v>13</v>
      </c>
      <c r="D25" s="56" t="s">
        <v>12</v>
      </c>
      <c r="E25" s="56">
        <v>76108</v>
      </c>
      <c r="F25" s="56" t="s">
        <v>2791</v>
      </c>
      <c r="G25" s="56" t="s">
        <v>2698</v>
      </c>
      <c r="H25" s="56" t="s">
        <v>2711</v>
      </c>
      <c r="I25" s="4">
        <v>155</v>
      </c>
      <c r="J25" s="22">
        <f>IFERROR(VLOOKUP(A25,'GS by School'!A:D,3,0),0)</f>
        <v>0</v>
      </c>
      <c r="K25" s="4">
        <f t="shared" si="0"/>
        <v>155</v>
      </c>
      <c r="L25" s="8">
        <f>IFERROR(I25/#REF!,0)</f>
        <v>0</v>
      </c>
    </row>
    <row r="26" spans="1:12" ht="31.5" customHeight="1" x14ac:dyDescent="0.25">
      <c r="A26" s="4" t="s">
        <v>1144</v>
      </c>
      <c r="B26" s="4" t="s">
        <v>2795</v>
      </c>
      <c r="C26" s="56" t="s">
        <v>13</v>
      </c>
      <c r="D26" s="56" t="s">
        <v>12</v>
      </c>
      <c r="E26" s="56">
        <v>76109</v>
      </c>
      <c r="F26" s="56" t="s">
        <v>2796</v>
      </c>
      <c r="G26" s="56" t="s">
        <v>2768</v>
      </c>
      <c r="H26" s="56" t="s">
        <v>2711</v>
      </c>
      <c r="I26" s="4">
        <v>208</v>
      </c>
      <c r="J26" s="22">
        <f>IFERROR(VLOOKUP(A26,'GS by School'!A:D,3,0),0)</f>
        <v>0</v>
      </c>
      <c r="K26" s="4">
        <f t="shared" si="0"/>
        <v>208</v>
      </c>
      <c r="L26" s="8">
        <f>IFERROR(I26/#REF!,0)</f>
        <v>0</v>
      </c>
    </row>
    <row r="27" spans="1:12" ht="31.5" customHeight="1" x14ac:dyDescent="0.25">
      <c r="A27" s="4" t="s">
        <v>2797</v>
      </c>
      <c r="B27" s="4" t="s">
        <v>2798</v>
      </c>
      <c r="C27" s="56" t="s">
        <v>13</v>
      </c>
      <c r="D27" s="56" t="s">
        <v>12</v>
      </c>
      <c r="E27" s="56">
        <v>76107</v>
      </c>
      <c r="F27" s="56" t="s">
        <v>2713</v>
      </c>
      <c r="G27" s="56" t="s">
        <v>2695</v>
      </c>
      <c r="H27" s="56" t="s">
        <v>2696</v>
      </c>
      <c r="I27" s="4">
        <v>0</v>
      </c>
      <c r="J27" s="22">
        <f>IFERROR(VLOOKUP(A27,'GS by School'!A:D,3,0),0)</f>
        <v>0</v>
      </c>
      <c r="K27" s="4">
        <f t="shared" si="0"/>
        <v>0</v>
      </c>
      <c r="L27" s="8">
        <f>IFERROR(I27/#REF!,0)</f>
        <v>0</v>
      </c>
    </row>
    <row r="28" spans="1:12" ht="31.5" customHeight="1" x14ac:dyDescent="0.25">
      <c r="A28" s="4" t="s">
        <v>1465</v>
      </c>
      <c r="B28" s="4" t="s">
        <v>2306</v>
      </c>
      <c r="C28" s="56" t="s">
        <v>13</v>
      </c>
      <c r="D28" s="56" t="s">
        <v>12</v>
      </c>
      <c r="E28" s="56">
        <v>76108</v>
      </c>
      <c r="F28" s="56" t="s">
        <v>2780</v>
      </c>
      <c r="G28" s="56" t="s">
        <v>2698</v>
      </c>
      <c r="H28" s="56" t="s">
        <v>2696</v>
      </c>
      <c r="I28" s="4">
        <v>260</v>
      </c>
      <c r="J28" s="22">
        <f>IFERROR(VLOOKUP(A28,'GS by School'!A:D,3,0),0)</f>
        <v>2</v>
      </c>
      <c r="K28" s="4">
        <f t="shared" si="0"/>
        <v>258</v>
      </c>
      <c r="L28" s="8">
        <f>IFERROR(I28/#REF!,0)</f>
        <v>0</v>
      </c>
    </row>
    <row r="29" spans="1:12" ht="31.5" customHeight="1" x14ac:dyDescent="0.25">
      <c r="A29" s="4" t="s">
        <v>1733</v>
      </c>
      <c r="B29" s="4" t="s">
        <v>1734</v>
      </c>
      <c r="C29" s="56" t="s">
        <v>13</v>
      </c>
      <c r="D29" s="56" t="s">
        <v>12</v>
      </c>
      <c r="E29" s="56">
        <v>76116</v>
      </c>
      <c r="F29" s="56" t="s">
        <v>2718</v>
      </c>
      <c r="G29" s="56" t="s">
        <v>2698</v>
      </c>
      <c r="H29" s="56" t="s">
        <v>2696</v>
      </c>
      <c r="I29" s="4">
        <v>348</v>
      </c>
      <c r="J29" s="22">
        <f>IFERROR(VLOOKUP(A29,'GS by School'!A:D,3,0),0)</f>
        <v>3</v>
      </c>
      <c r="K29" s="4">
        <f t="shared" si="0"/>
        <v>345</v>
      </c>
      <c r="L29" s="8">
        <f>IFERROR(I29/#REF!,0)</f>
        <v>0</v>
      </c>
    </row>
    <row r="30" spans="1:12" ht="31.5" customHeight="1" x14ac:dyDescent="0.25">
      <c r="A30" s="4" t="s">
        <v>2799</v>
      </c>
      <c r="B30" s="4" t="s">
        <v>2800</v>
      </c>
      <c r="C30" s="56" t="s">
        <v>13</v>
      </c>
      <c r="D30" s="56" t="s">
        <v>12</v>
      </c>
      <c r="E30" s="56">
        <v>76107</v>
      </c>
      <c r="F30" s="56" t="s">
        <v>2713</v>
      </c>
      <c r="G30" s="56" t="s">
        <v>2768</v>
      </c>
      <c r="H30" s="56" t="s">
        <v>2696</v>
      </c>
      <c r="I30" s="4">
        <v>2</v>
      </c>
      <c r="J30" s="22">
        <f>IFERROR(VLOOKUP(A30,'GS by School'!A:D,3,0),0)</f>
        <v>0</v>
      </c>
      <c r="K30" s="4">
        <f t="shared" si="0"/>
        <v>2</v>
      </c>
      <c r="L30" s="8">
        <f>IFERROR(I30/#REF!,0)</f>
        <v>0</v>
      </c>
    </row>
    <row r="31" spans="1:12" ht="31.5" customHeight="1" x14ac:dyDescent="0.25">
      <c r="A31" s="4" t="s">
        <v>2801</v>
      </c>
      <c r="B31" s="4" t="s">
        <v>2802</v>
      </c>
      <c r="C31" s="56" t="s">
        <v>13</v>
      </c>
      <c r="D31" s="56" t="s">
        <v>12</v>
      </c>
      <c r="E31" s="56">
        <v>76107</v>
      </c>
      <c r="F31" s="56" t="s">
        <v>2713</v>
      </c>
      <c r="G31" s="56" t="s">
        <v>2695</v>
      </c>
      <c r="H31" s="56" t="s">
        <v>2710</v>
      </c>
      <c r="I31" s="4">
        <v>25</v>
      </c>
      <c r="J31" s="22">
        <f>IFERROR(VLOOKUP(A31,'GS by School'!A:D,3,0),0)</f>
        <v>0</v>
      </c>
      <c r="K31" s="4">
        <f t="shared" si="0"/>
        <v>25</v>
      </c>
      <c r="L31" s="8">
        <f>IFERROR(I31/#REF!,0)</f>
        <v>0</v>
      </c>
    </row>
    <row r="32" spans="1:12" ht="31.5" customHeight="1" x14ac:dyDescent="0.25">
      <c r="A32" s="4" t="s">
        <v>2803</v>
      </c>
      <c r="B32" s="4" t="s">
        <v>2804</v>
      </c>
      <c r="C32" s="56" t="s">
        <v>13</v>
      </c>
      <c r="D32" s="56" t="s">
        <v>12</v>
      </c>
      <c r="E32" s="56">
        <v>76114</v>
      </c>
      <c r="F32" s="56" t="s">
        <v>2787</v>
      </c>
      <c r="G32" s="56" t="s">
        <v>2695</v>
      </c>
      <c r="H32" s="56" t="s">
        <v>2696</v>
      </c>
      <c r="I32" s="4">
        <v>201</v>
      </c>
      <c r="J32" s="22">
        <f>IFERROR(VLOOKUP(A32,'GS by School'!A:D,3,0),0)</f>
        <v>0</v>
      </c>
      <c r="K32" s="4">
        <f t="shared" si="0"/>
        <v>201</v>
      </c>
      <c r="L32" s="8">
        <f>IFERROR(I32/#REF!,0)</f>
        <v>0</v>
      </c>
    </row>
    <row r="33" spans="1:12" ht="31.5" customHeight="1" x14ac:dyDescent="0.25">
      <c r="A33" s="4" t="s">
        <v>1134</v>
      </c>
      <c r="B33" s="4" t="s">
        <v>1133</v>
      </c>
      <c r="C33" s="56" t="s">
        <v>13</v>
      </c>
      <c r="D33" s="56" t="s">
        <v>1837</v>
      </c>
      <c r="E33" s="56">
        <v>76108</v>
      </c>
      <c r="F33" s="56" t="s">
        <v>2791</v>
      </c>
      <c r="G33" s="56" t="s">
        <v>2698</v>
      </c>
      <c r="H33" s="56" t="s">
        <v>2697</v>
      </c>
      <c r="I33" s="4">
        <v>280</v>
      </c>
      <c r="J33" s="22">
        <f>IFERROR(VLOOKUP(A33,'GS by School'!A:D,3,0),0)</f>
        <v>2</v>
      </c>
      <c r="K33" s="4">
        <f t="shared" si="0"/>
        <v>278</v>
      </c>
      <c r="L33" s="8">
        <f>IFERROR(I33/#REF!,0)</f>
        <v>0</v>
      </c>
    </row>
    <row r="34" spans="1:12" ht="31.5" customHeight="1" x14ac:dyDescent="0.25">
      <c r="A34" s="4" t="s">
        <v>1270</v>
      </c>
      <c r="B34" s="4" t="s">
        <v>2805</v>
      </c>
      <c r="C34" s="56" t="s">
        <v>13</v>
      </c>
      <c r="D34" s="56" t="s">
        <v>12</v>
      </c>
      <c r="E34" s="56">
        <v>76116</v>
      </c>
      <c r="F34" s="56" t="s">
        <v>2713</v>
      </c>
      <c r="G34" s="56" t="s">
        <v>2695</v>
      </c>
      <c r="H34" s="56" t="s">
        <v>2696</v>
      </c>
      <c r="I34" s="4">
        <v>232</v>
      </c>
      <c r="J34" s="22">
        <f>IFERROR(VLOOKUP(A34,'GS by School'!A:D,3,0),0)</f>
        <v>0</v>
      </c>
      <c r="K34" s="4">
        <f t="shared" si="0"/>
        <v>232</v>
      </c>
      <c r="L34" s="8">
        <f>IFERROR(I34/#REF!,0)</f>
        <v>0</v>
      </c>
    </row>
    <row r="35" spans="1:12" ht="31.5" customHeight="1" x14ac:dyDescent="0.25">
      <c r="A35" s="4" t="s">
        <v>996</v>
      </c>
      <c r="B35" s="4" t="s">
        <v>2806</v>
      </c>
      <c r="C35" s="56" t="s">
        <v>13</v>
      </c>
      <c r="D35" s="56" t="s">
        <v>12</v>
      </c>
      <c r="E35" s="56">
        <v>76116</v>
      </c>
      <c r="F35" s="56" t="s">
        <v>2713</v>
      </c>
      <c r="G35" s="56" t="s">
        <v>2695</v>
      </c>
      <c r="H35" s="56" t="s">
        <v>2696</v>
      </c>
      <c r="I35" s="4">
        <v>194</v>
      </c>
      <c r="J35" s="22">
        <f>IFERROR(VLOOKUP(A35,'GS by School'!A:D,3,0),0)</f>
        <v>2</v>
      </c>
      <c r="K35" s="4">
        <f t="shared" si="0"/>
        <v>192</v>
      </c>
      <c r="L35" s="8">
        <f>IFERROR(I35/#REF!,0)</f>
        <v>0</v>
      </c>
    </row>
    <row r="36" spans="1:12" ht="31.5" customHeight="1" x14ac:dyDescent="0.25">
      <c r="A36" s="4" t="s">
        <v>336</v>
      </c>
      <c r="B36" s="4" t="s">
        <v>337</v>
      </c>
      <c r="C36" s="56" t="s">
        <v>13</v>
      </c>
      <c r="D36" s="56" t="s">
        <v>1837</v>
      </c>
      <c r="E36" s="56">
        <v>76108</v>
      </c>
      <c r="F36" s="56" t="s">
        <v>2791</v>
      </c>
      <c r="G36" s="56" t="s">
        <v>2698</v>
      </c>
      <c r="H36" s="56" t="s">
        <v>2697</v>
      </c>
      <c r="I36" s="4">
        <v>384</v>
      </c>
      <c r="J36" s="22">
        <f>IFERROR(VLOOKUP(A36,'GS by School'!A:D,3,0),0)</f>
        <v>10</v>
      </c>
      <c r="K36" s="4">
        <f t="shared" si="0"/>
        <v>374</v>
      </c>
      <c r="L36" s="8">
        <f>IFERROR(I36/#REF!,0)</f>
        <v>0</v>
      </c>
    </row>
    <row r="37" spans="1:12" ht="31.5" customHeight="1" x14ac:dyDescent="0.25">
      <c r="A37" s="4" t="s">
        <v>447</v>
      </c>
      <c r="B37" s="4" t="s">
        <v>2269</v>
      </c>
      <c r="C37" s="56" t="s">
        <v>13</v>
      </c>
      <c r="D37" s="56" t="s">
        <v>12</v>
      </c>
      <c r="E37" s="56">
        <v>76107</v>
      </c>
      <c r="F37" s="56" t="s">
        <v>2713</v>
      </c>
      <c r="G37" s="56" t="s">
        <v>2695</v>
      </c>
      <c r="H37" s="56" t="s">
        <v>2696</v>
      </c>
      <c r="I37" s="4">
        <v>170</v>
      </c>
      <c r="J37" s="22">
        <f>IFERROR(VLOOKUP(A37,'GS by School'!A:D,3,0),0)</f>
        <v>4</v>
      </c>
      <c r="K37" s="4">
        <f t="shared" si="0"/>
        <v>166</v>
      </c>
      <c r="L37" s="8">
        <f>IFERROR(I37/#REF!,0)</f>
        <v>0</v>
      </c>
    </row>
    <row r="38" spans="1:12" ht="31.5" customHeight="1" x14ac:dyDescent="0.25">
      <c r="A38" s="4" t="s">
        <v>1507</v>
      </c>
      <c r="B38" s="4" t="s">
        <v>1508</v>
      </c>
      <c r="C38" s="56" t="s">
        <v>13</v>
      </c>
      <c r="D38" s="56" t="s">
        <v>12</v>
      </c>
      <c r="E38" s="56">
        <v>76109</v>
      </c>
      <c r="F38" s="56" t="s">
        <v>2713</v>
      </c>
      <c r="G38" s="56" t="s">
        <v>2695</v>
      </c>
      <c r="H38" s="56" t="s">
        <v>2696</v>
      </c>
      <c r="I38" s="4">
        <v>266</v>
      </c>
      <c r="J38" s="22">
        <f>IFERROR(VLOOKUP(A38,'GS by School'!A:D,3,0),0)</f>
        <v>64</v>
      </c>
      <c r="K38" s="4">
        <f t="shared" si="0"/>
        <v>202</v>
      </c>
      <c r="L38" s="8">
        <f>IFERROR(I38/#REF!,0)</f>
        <v>0</v>
      </c>
    </row>
    <row r="39" spans="1:12" ht="31.5" customHeight="1" x14ac:dyDescent="0.25">
      <c r="A39" s="4" t="s">
        <v>2807</v>
      </c>
      <c r="B39" s="4" t="s">
        <v>2808</v>
      </c>
      <c r="C39" s="56" t="s">
        <v>13</v>
      </c>
      <c r="D39" s="56" t="s">
        <v>12</v>
      </c>
      <c r="E39" s="56">
        <v>76107</v>
      </c>
      <c r="F39" s="56" t="s">
        <v>2713</v>
      </c>
      <c r="G39" s="56" t="s">
        <v>2695</v>
      </c>
      <c r="H39" s="56" t="s">
        <v>2695</v>
      </c>
      <c r="I39" s="4">
        <v>116</v>
      </c>
      <c r="J39" s="22">
        <f>IFERROR(VLOOKUP(A39,'GS by School'!A:D,3,0),0)</f>
        <v>0</v>
      </c>
      <c r="K39" s="4">
        <f t="shared" si="0"/>
        <v>116</v>
      </c>
      <c r="L39" s="8">
        <f>IFERROR(I39/#REF!,0)</f>
        <v>0</v>
      </c>
    </row>
    <row r="40" spans="1:12" ht="31.5" customHeight="1" x14ac:dyDescent="0.25">
      <c r="A40" s="4" t="s">
        <v>604</v>
      </c>
      <c r="B40" s="4" t="s">
        <v>605</v>
      </c>
      <c r="C40" s="56" t="s">
        <v>13</v>
      </c>
      <c r="D40" s="56" t="s">
        <v>12</v>
      </c>
      <c r="E40" s="56">
        <v>76116</v>
      </c>
      <c r="F40" s="56" t="s">
        <v>2713</v>
      </c>
      <c r="G40" s="56" t="s">
        <v>2695</v>
      </c>
      <c r="H40" s="56" t="s">
        <v>2696</v>
      </c>
      <c r="I40" s="4">
        <v>339</v>
      </c>
      <c r="J40" s="22">
        <f>IFERROR(VLOOKUP(A40,'GS by School'!A:D,3,0),0)</f>
        <v>45</v>
      </c>
      <c r="K40" s="4">
        <f t="shared" si="0"/>
        <v>294</v>
      </c>
      <c r="L40" s="8">
        <f>IFERROR(I40/#REF!,0)</f>
        <v>0</v>
      </c>
    </row>
    <row r="41" spans="1:12" ht="31.5" customHeight="1" x14ac:dyDescent="0.25">
      <c r="A41" s="4" t="s">
        <v>2809</v>
      </c>
      <c r="B41" s="4" t="s">
        <v>349</v>
      </c>
      <c r="C41" s="56" t="s">
        <v>13</v>
      </c>
      <c r="D41" s="56" t="s">
        <v>12</v>
      </c>
      <c r="E41" s="56">
        <v>76107</v>
      </c>
      <c r="F41" s="56" t="s">
        <v>2713</v>
      </c>
      <c r="G41" s="56" t="s">
        <v>2695</v>
      </c>
      <c r="H41" s="56" t="s">
        <v>2696</v>
      </c>
      <c r="I41" s="4">
        <v>0</v>
      </c>
      <c r="J41" s="22">
        <f>IFERROR(VLOOKUP(A41,'GS by School'!A:D,3,0),0)</f>
        <v>0</v>
      </c>
      <c r="K41" s="4">
        <f t="shared" si="0"/>
        <v>0</v>
      </c>
      <c r="L41" s="8">
        <f>IFERROR(I41/#REF!,0)</f>
        <v>0</v>
      </c>
    </row>
    <row r="42" spans="1:12" ht="31.5" customHeight="1" x14ac:dyDescent="0.25">
      <c r="A42" s="4" t="s">
        <v>1515</v>
      </c>
      <c r="B42" s="4" t="s">
        <v>1516</v>
      </c>
      <c r="C42" s="56" t="s">
        <v>13</v>
      </c>
      <c r="D42" s="56" t="s">
        <v>12</v>
      </c>
      <c r="E42" s="56">
        <v>76107</v>
      </c>
      <c r="F42" s="56" t="s">
        <v>2713</v>
      </c>
      <c r="G42" s="56" t="s">
        <v>2695</v>
      </c>
      <c r="H42" s="56" t="s">
        <v>2696</v>
      </c>
      <c r="I42" s="4">
        <v>258</v>
      </c>
      <c r="J42" s="22">
        <f>IFERROR(VLOOKUP(A42,'GS by School'!A:D,3,0),0)</f>
        <v>22</v>
      </c>
      <c r="K42" s="4">
        <f t="shared" si="0"/>
        <v>236</v>
      </c>
      <c r="L42" s="8">
        <f>IFERROR(I42/#REF!,0)</f>
        <v>0</v>
      </c>
    </row>
    <row r="43" spans="1:12" ht="31.5" customHeight="1" x14ac:dyDescent="0.25">
      <c r="A43" s="4" t="s">
        <v>625</v>
      </c>
      <c r="B43" s="4" t="s">
        <v>626</v>
      </c>
      <c r="C43" s="56" t="s">
        <v>13</v>
      </c>
      <c r="D43" s="56" t="s">
        <v>12</v>
      </c>
      <c r="E43" s="56">
        <v>76109</v>
      </c>
      <c r="F43" s="56" t="s">
        <v>2713</v>
      </c>
      <c r="G43" s="56" t="s">
        <v>2695</v>
      </c>
      <c r="H43" s="56" t="s">
        <v>2696</v>
      </c>
      <c r="I43" s="4">
        <v>249</v>
      </c>
      <c r="J43" s="22">
        <f>IFERROR(VLOOKUP(A43,'GS by School'!A:D,3,0),0)</f>
        <v>15</v>
      </c>
      <c r="K43" s="4">
        <f t="shared" si="0"/>
        <v>234</v>
      </c>
      <c r="L43" s="8">
        <f>IFERROR(I43/#REF!,0)</f>
        <v>0</v>
      </c>
    </row>
    <row r="44" spans="1:12" ht="31.5" customHeight="1" x14ac:dyDescent="0.25">
      <c r="A44" s="4" t="s">
        <v>1316</v>
      </c>
      <c r="B44" s="4" t="s">
        <v>2036</v>
      </c>
      <c r="C44" s="56" t="s">
        <v>13</v>
      </c>
      <c r="D44" s="56" t="s">
        <v>12</v>
      </c>
      <c r="E44" s="56">
        <v>76116</v>
      </c>
      <c r="F44" s="56" t="s">
        <v>2713</v>
      </c>
      <c r="G44" s="56" t="s">
        <v>2695</v>
      </c>
      <c r="H44" s="56" t="s">
        <v>2696</v>
      </c>
      <c r="I44" s="4">
        <v>331</v>
      </c>
      <c r="J44" s="22">
        <f>IFERROR(VLOOKUP(A44,'GS by School'!A:D,3,0),0)</f>
        <v>2</v>
      </c>
      <c r="K44" s="4">
        <f t="shared" si="0"/>
        <v>329</v>
      </c>
      <c r="L44" s="8">
        <f>IFERROR(I44/#REF!,0)</f>
        <v>0</v>
      </c>
    </row>
    <row r="45" spans="1:12" ht="31.5" customHeight="1" x14ac:dyDescent="0.25">
      <c r="A45" s="4" t="s">
        <v>1317</v>
      </c>
      <c r="B45" s="4" t="s">
        <v>2256</v>
      </c>
      <c r="C45" s="56" t="s">
        <v>13</v>
      </c>
      <c r="D45" s="56" t="s">
        <v>1837</v>
      </c>
      <c r="E45" s="56">
        <v>76108</v>
      </c>
      <c r="F45" s="56" t="s">
        <v>2791</v>
      </c>
      <c r="G45" s="56" t="s">
        <v>2695</v>
      </c>
      <c r="H45" s="56" t="s">
        <v>2697</v>
      </c>
      <c r="I45" s="4">
        <v>250</v>
      </c>
      <c r="J45" s="22">
        <f>IFERROR(VLOOKUP(A45,'GS by School'!A:D,3,0),0)</f>
        <v>3</v>
      </c>
      <c r="K45" s="4">
        <f t="shared" si="0"/>
        <v>247</v>
      </c>
      <c r="L45" s="8">
        <f>IFERROR(I45/#REF!,0)</f>
        <v>0</v>
      </c>
    </row>
    <row r="46" spans="1:12" ht="31.5" customHeight="1" x14ac:dyDescent="0.25">
      <c r="A46" s="4" t="s">
        <v>1335</v>
      </c>
      <c r="B46" s="4" t="s">
        <v>1336</v>
      </c>
      <c r="C46" s="56" t="s">
        <v>13</v>
      </c>
      <c r="D46" s="56" t="s">
        <v>12</v>
      </c>
      <c r="E46" s="56">
        <v>76109</v>
      </c>
      <c r="F46" s="56" t="s">
        <v>2713</v>
      </c>
      <c r="G46" s="56" t="s">
        <v>2695</v>
      </c>
      <c r="H46" s="56" t="s">
        <v>2696</v>
      </c>
      <c r="I46" s="4">
        <v>260</v>
      </c>
      <c r="J46" s="22">
        <f>IFERROR(VLOOKUP(A46,'GS by School'!A:D,3,0),0)</f>
        <v>13</v>
      </c>
      <c r="K46" s="4">
        <f t="shared" si="0"/>
        <v>247</v>
      </c>
      <c r="L46" s="8">
        <f>IFERROR(I46/#REF!,0)</f>
        <v>0</v>
      </c>
    </row>
    <row r="47" spans="1:12" ht="31.5" customHeight="1" x14ac:dyDescent="0.25">
      <c r="A47" s="4" t="s">
        <v>2810</v>
      </c>
      <c r="B47" s="4" t="s">
        <v>2811</v>
      </c>
      <c r="C47" s="4" t="s">
        <v>13</v>
      </c>
      <c r="D47" s="56" t="s">
        <v>12</v>
      </c>
      <c r="E47" s="4">
        <v>76116</v>
      </c>
      <c r="F47" s="4" t="s">
        <v>2713</v>
      </c>
      <c r="G47" s="4" t="s">
        <v>2767</v>
      </c>
      <c r="H47" s="4" t="s">
        <v>2696</v>
      </c>
      <c r="I47" s="4">
        <v>275</v>
      </c>
      <c r="J47" s="22">
        <f>IFERROR(VLOOKUP(A47,'GS by School'!A:D,3,0),0)</f>
        <v>6</v>
      </c>
      <c r="K47" s="4">
        <f t="shared" ref="K47:K52" si="1">I47-J47</f>
        <v>269</v>
      </c>
      <c r="L47" s="8">
        <f>IFERROR(I47/#REF!,0)</f>
        <v>0</v>
      </c>
    </row>
    <row r="48" spans="1:12" ht="31.5" customHeight="1" x14ac:dyDescent="0.25">
      <c r="A48" s="4" t="s">
        <v>2812</v>
      </c>
      <c r="B48" s="4" t="s">
        <v>2813</v>
      </c>
      <c r="C48" s="4" t="s">
        <v>13</v>
      </c>
      <c r="D48" s="56" t="s">
        <v>12</v>
      </c>
      <c r="E48" s="4">
        <v>76116</v>
      </c>
      <c r="F48" s="4" t="s">
        <v>2713</v>
      </c>
      <c r="G48" s="4" t="s">
        <v>2695</v>
      </c>
      <c r="H48" s="4" t="s">
        <v>2709</v>
      </c>
      <c r="I48" s="4">
        <v>213</v>
      </c>
      <c r="J48" s="22">
        <f>IFERROR(VLOOKUP(A48,'GS by School'!A:D,3,0),0)</f>
        <v>1</v>
      </c>
      <c r="K48" s="4">
        <f t="shared" si="1"/>
        <v>212</v>
      </c>
      <c r="L48" s="8">
        <f>IFERROR(I48/#REF!,0)</f>
        <v>0</v>
      </c>
    </row>
    <row r="49" spans="1:12" ht="31.5" customHeight="1" x14ac:dyDescent="0.25">
      <c r="A49" s="4" t="s">
        <v>1173</v>
      </c>
      <c r="B49" s="4" t="s">
        <v>1174</v>
      </c>
      <c r="C49" s="4" t="s">
        <v>13</v>
      </c>
      <c r="D49" s="56" t="s">
        <v>1836</v>
      </c>
      <c r="E49" s="4">
        <v>76126</v>
      </c>
      <c r="F49" s="4" t="s">
        <v>2713</v>
      </c>
      <c r="G49" s="4" t="s">
        <v>2695</v>
      </c>
      <c r="H49" s="4" t="s">
        <v>2696</v>
      </c>
      <c r="I49" s="4">
        <v>349</v>
      </c>
      <c r="J49" s="22">
        <f>IFERROR(VLOOKUP(A49,'GS by School'!A:D,3,0),0)</f>
        <v>8</v>
      </c>
      <c r="K49" s="4">
        <f t="shared" si="1"/>
        <v>341</v>
      </c>
      <c r="L49" s="8">
        <f>IFERROR(I49/#REF!,0)</f>
        <v>0</v>
      </c>
    </row>
    <row r="50" spans="1:12" ht="31.5" customHeight="1" x14ac:dyDescent="0.25">
      <c r="A50" s="4" t="s">
        <v>2814</v>
      </c>
      <c r="B50" s="4" t="s">
        <v>2815</v>
      </c>
      <c r="C50" s="4" t="s">
        <v>13</v>
      </c>
      <c r="D50" s="56" t="s">
        <v>1837</v>
      </c>
      <c r="E50" s="4">
        <v>76108</v>
      </c>
      <c r="F50" s="4" t="s">
        <v>2791</v>
      </c>
      <c r="G50" s="4" t="s">
        <v>2698</v>
      </c>
      <c r="H50" s="4" t="s">
        <v>2710</v>
      </c>
      <c r="I50" s="4">
        <v>0</v>
      </c>
      <c r="J50" s="22">
        <f>IFERROR(VLOOKUP(A50,'GS by School'!A:D,3,0),0)</f>
        <v>0</v>
      </c>
      <c r="K50" s="4">
        <f t="shared" si="1"/>
        <v>0</v>
      </c>
      <c r="L50" s="8">
        <f>IFERROR(I50/#REF!,0)</f>
        <v>0</v>
      </c>
    </row>
    <row r="51" spans="1:12" ht="31.5" customHeight="1" x14ac:dyDescent="0.25">
      <c r="A51" s="4" t="s">
        <v>2816</v>
      </c>
      <c r="B51" s="4" t="s">
        <v>2817</v>
      </c>
      <c r="C51" s="4" t="s">
        <v>13</v>
      </c>
      <c r="D51" s="56" t="s">
        <v>12</v>
      </c>
      <c r="E51" s="4">
        <v>76107</v>
      </c>
      <c r="F51" s="4" t="s">
        <v>2713</v>
      </c>
      <c r="G51" s="4" t="s">
        <v>2709</v>
      </c>
      <c r="H51" s="4" t="s">
        <v>2818</v>
      </c>
      <c r="I51" s="4">
        <v>5</v>
      </c>
      <c r="J51" s="22">
        <f>IFERROR(VLOOKUP(A51,'GS by School'!A:D,3,0),0)</f>
        <v>0</v>
      </c>
      <c r="K51" s="4">
        <f t="shared" si="1"/>
        <v>5</v>
      </c>
      <c r="L51" s="8">
        <f>IFERROR(I51/#REF!,0)</f>
        <v>0</v>
      </c>
    </row>
    <row r="52" spans="1:12" ht="31.5" customHeight="1" x14ac:dyDescent="0.25">
      <c r="A52" s="4" t="s">
        <v>1751</v>
      </c>
      <c r="B52" s="4" t="s">
        <v>1752</v>
      </c>
      <c r="C52" s="4" t="s">
        <v>13</v>
      </c>
      <c r="D52" s="56" t="s">
        <v>12</v>
      </c>
      <c r="E52" s="4">
        <v>76131</v>
      </c>
      <c r="F52" s="4" t="s">
        <v>2703</v>
      </c>
      <c r="G52" s="4" t="s">
        <v>2695</v>
      </c>
      <c r="H52" s="4" t="s">
        <v>2696</v>
      </c>
      <c r="I52" s="4">
        <v>330</v>
      </c>
      <c r="J52" s="22">
        <f>IFERROR(VLOOKUP(A52,'GS by School'!A:D,3,0),0)</f>
        <v>4</v>
      </c>
      <c r="K52" s="4">
        <f t="shared" si="1"/>
        <v>326</v>
      </c>
      <c r="L52" s="8">
        <f>IFERROR(I52/#REF!,0)</f>
        <v>0</v>
      </c>
    </row>
    <row r="53" spans="1:12" ht="31.5" customHeight="1" x14ac:dyDescent="0.25">
      <c r="D53" s="33"/>
    </row>
    <row r="54" spans="1:12" ht="31.5" customHeight="1" x14ac:dyDescent="0.25">
      <c r="D54" s="33"/>
    </row>
    <row r="55" spans="1:12" ht="31.5" customHeight="1" x14ac:dyDescent="0.25">
      <c r="D55" s="33"/>
    </row>
    <row r="56" spans="1:12" ht="31.5" customHeight="1" x14ac:dyDescent="0.25">
      <c r="D56" s="33"/>
    </row>
    <row r="57" spans="1:12" ht="31.5" customHeight="1" x14ac:dyDescent="0.25">
      <c r="D57" s="33"/>
    </row>
    <row r="58" spans="1:12" ht="31.5" customHeight="1" x14ac:dyDescent="0.25">
      <c r="D58" s="33"/>
    </row>
    <row r="59" spans="1:12" ht="46.9" customHeight="1" x14ac:dyDescent="0.25">
      <c r="D59" s="33"/>
    </row>
    <row r="60" spans="1:12" ht="46.9" customHeight="1" x14ac:dyDescent="0.25">
      <c r="D60" s="33"/>
    </row>
    <row r="61" spans="1:12" ht="46.9" customHeight="1" x14ac:dyDescent="0.25">
      <c r="D61" s="33"/>
    </row>
    <row r="62" spans="1:12" ht="46.9" customHeight="1" x14ac:dyDescent="0.25">
      <c r="D62" s="33"/>
    </row>
  </sheetData>
  <mergeCells count="8">
    <mergeCell ref="N5:Q5"/>
    <mergeCell ref="N1:P1"/>
    <mergeCell ref="B12:H12"/>
    <mergeCell ref="B9:F9"/>
    <mergeCell ref="B1:F1"/>
    <mergeCell ref="B5:F5"/>
    <mergeCell ref="H1:L1"/>
    <mergeCell ref="H5:L5"/>
  </mergeCells>
  <conditionalFormatting sqref="L13">
    <cfRule type="cellIs" dxfId="5" priority="1" operator="greaterThan">
      <formula>0.08</formula>
    </cfRule>
  </conditionalFormatting>
  <pageMargins left="0.2" right="0.2" top="0.5" bottom="0.25" header="0.3" footer="0.3"/>
  <pageSetup orientation="landscape" r:id="rId1"/>
  <headerFooter>
    <oddHeader>&amp;C&amp;A</oddHeader>
  </headerFooter>
  <rowBreaks count="1" manualBreakCount="1">
    <brk id="1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43</vt:i4>
      </vt:variant>
      <vt:variant>
        <vt:lpstr>Named Ranges</vt:lpstr>
      </vt:variant>
      <vt:variant>
        <vt:i4>68</vt:i4>
      </vt:variant>
    </vt:vector>
  </HeadingPairs>
  <TitlesOfParts>
    <vt:vector size="111" baseType="lpstr">
      <vt:lpstr>Summary</vt:lpstr>
      <vt:lpstr>Su201</vt:lpstr>
      <vt:lpstr>Su204</vt:lpstr>
      <vt:lpstr>Su205</vt:lpstr>
      <vt:lpstr>Su206</vt:lpstr>
      <vt:lpstr>Su211</vt:lpstr>
      <vt:lpstr>Su213</vt:lpstr>
      <vt:lpstr>Su214</vt:lpstr>
      <vt:lpstr>Su215</vt:lpstr>
      <vt:lpstr>Su217</vt:lpstr>
      <vt:lpstr>Su223</vt:lpstr>
      <vt:lpstr>Su224</vt:lpstr>
      <vt:lpstr>Su225</vt:lpstr>
      <vt:lpstr>Su229</vt:lpstr>
      <vt:lpstr>Su230</vt:lpstr>
      <vt:lpstr>Su238</vt:lpstr>
      <vt:lpstr>Su509</vt:lpstr>
      <vt:lpstr>Su513</vt:lpstr>
      <vt:lpstr>Su516</vt:lpstr>
      <vt:lpstr>Su530</vt:lpstr>
      <vt:lpstr>Su531</vt:lpstr>
      <vt:lpstr>Su533</vt:lpstr>
      <vt:lpstr>Su536</vt:lpstr>
      <vt:lpstr>Su612</vt:lpstr>
      <vt:lpstr>Su616</vt:lpstr>
      <vt:lpstr>Su617</vt:lpstr>
      <vt:lpstr>Su628</vt:lpstr>
      <vt:lpstr>Su702</vt:lpstr>
      <vt:lpstr>Su715</vt:lpstr>
      <vt:lpstr>Su722</vt:lpstr>
      <vt:lpstr>Su812</vt:lpstr>
      <vt:lpstr>Su831</vt:lpstr>
      <vt:lpstr>Su834</vt:lpstr>
      <vt:lpstr>2024 Girls</vt:lpstr>
      <vt:lpstr>2024 Adults</vt:lpstr>
      <vt:lpstr>GS by School</vt:lpstr>
      <vt:lpstr>2025 Adults</vt:lpstr>
      <vt:lpstr>2025 Girls</vt:lpstr>
      <vt:lpstr>2025 New Troops</vt:lpstr>
      <vt:lpstr>unplaced</vt:lpstr>
      <vt:lpstr>outof council</vt:lpstr>
      <vt:lpstr>su999</vt:lpstr>
      <vt:lpstr>SU merge </vt:lpstr>
      <vt:lpstr>'outof council'!Print_Area</vt:lpstr>
      <vt:lpstr>'Su201'!Print_Area</vt:lpstr>
      <vt:lpstr>'Su204'!Print_Area</vt:lpstr>
      <vt:lpstr>'Su205'!Print_Area</vt:lpstr>
      <vt:lpstr>'Su206'!Print_Area</vt:lpstr>
      <vt:lpstr>'Su211'!Print_Area</vt:lpstr>
      <vt:lpstr>'Su213'!Print_Area</vt:lpstr>
      <vt:lpstr>'Su214'!Print_Area</vt:lpstr>
      <vt:lpstr>'Su215'!Print_Area</vt:lpstr>
      <vt:lpstr>'Su217'!Print_Area</vt:lpstr>
      <vt:lpstr>'Su223'!Print_Area</vt:lpstr>
      <vt:lpstr>'Su224'!Print_Area</vt:lpstr>
      <vt:lpstr>'Su225'!Print_Area</vt:lpstr>
      <vt:lpstr>'Su229'!Print_Area</vt:lpstr>
      <vt:lpstr>'Su230'!Print_Area</vt:lpstr>
      <vt:lpstr>'Su238'!Print_Area</vt:lpstr>
      <vt:lpstr>'Su509'!Print_Area</vt:lpstr>
      <vt:lpstr>'Su513'!Print_Area</vt:lpstr>
      <vt:lpstr>'Su516'!Print_Area</vt:lpstr>
      <vt:lpstr>'Su530'!Print_Area</vt:lpstr>
      <vt:lpstr>'Su531'!Print_Area</vt:lpstr>
      <vt:lpstr>'Su533'!Print_Area</vt:lpstr>
      <vt:lpstr>'Su536'!Print_Area</vt:lpstr>
      <vt:lpstr>'Su612'!Print_Area</vt:lpstr>
      <vt:lpstr>'Su616'!Print_Area</vt:lpstr>
      <vt:lpstr>'Su617'!Print_Area</vt:lpstr>
      <vt:lpstr>'Su628'!Print_Area</vt:lpstr>
      <vt:lpstr>'Su702'!Print_Area</vt:lpstr>
      <vt:lpstr>'Su715'!Print_Area</vt:lpstr>
      <vt:lpstr>'Su722'!Print_Area</vt:lpstr>
      <vt:lpstr>'Su812'!Print_Area</vt:lpstr>
      <vt:lpstr>'Su831'!Print_Area</vt:lpstr>
      <vt:lpstr>'Su834'!Print_Area</vt:lpstr>
      <vt:lpstr>'su999'!Print_Area</vt:lpstr>
      <vt:lpstr>Summary!Print_Area</vt:lpstr>
      <vt:lpstr>unplaced!Print_Area</vt:lpstr>
      <vt:lpstr>'Su201'!Print_Titles</vt:lpstr>
      <vt:lpstr>'Su204'!Print_Titles</vt:lpstr>
      <vt:lpstr>'Su205'!Print_Titles</vt:lpstr>
      <vt:lpstr>'Su206'!Print_Titles</vt:lpstr>
      <vt:lpstr>'Su211'!Print_Titles</vt:lpstr>
      <vt:lpstr>'Su213'!Print_Titles</vt:lpstr>
      <vt:lpstr>'Su214'!Print_Titles</vt:lpstr>
      <vt:lpstr>'Su215'!Print_Titles</vt:lpstr>
      <vt:lpstr>'Su217'!Print_Titles</vt:lpstr>
      <vt:lpstr>'Su223'!Print_Titles</vt:lpstr>
      <vt:lpstr>'Su224'!Print_Titles</vt:lpstr>
      <vt:lpstr>'Su225'!Print_Titles</vt:lpstr>
      <vt:lpstr>'Su229'!Print_Titles</vt:lpstr>
      <vt:lpstr>'Su230'!Print_Titles</vt:lpstr>
      <vt:lpstr>'Su238'!Print_Titles</vt:lpstr>
      <vt:lpstr>'Su509'!Print_Titles</vt:lpstr>
      <vt:lpstr>'Su513'!Print_Titles</vt:lpstr>
      <vt:lpstr>'Su516'!Print_Titles</vt:lpstr>
      <vt:lpstr>'Su530'!Print_Titles</vt:lpstr>
      <vt:lpstr>'Su531'!Print_Titles</vt:lpstr>
      <vt:lpstr>'Su533'!Print_Titles</vt:lpstr>
      <vt:lpstr>'Su536'!Print_Titles</vt:lpstr>
      <vt:lpstr>'Su612'!Print_Titles</vt:lpstr>
      <vt:lpstr>'Su616'!Print_Titles</vt:lpstr>
      <vt:lpstr>'Su617'!Print_Titles</vt:lpstr>
      <vt:lpstr>'Su628'!Print_Titles</vt:lpstr>
      <vt:lpstr>'Su702'!Print_Titles</vt:lpstr>
      <vt:lpstr>'Su715'!Print_Titles</vt:lpstr>
      <vt:lpstr>'Su722'!Print_Titles</vt:lpstr>
      <vt:lpstr>'Su812'!Print_Titles</vt:lpstr>
      <vt:lpstr>'Su831'!Print_Titles</vt:lpstr>
      <vt:lpstr>'Su834'!Print_Titles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Chloe Martinez</dc:creator>
  <cp:lastModifiedBy>Alex Jones</cp:lastModifiedBy>
  <cp:lastPrinted>2024-06-18T15:49:34Z</cp:lastPrinted>
  <dcterms:created xsi:type="dcterms:W3CDTF">2024-06-04T13:35:41Z</dcterms:created>
  <dcterms:modified xsi:type="dcterms:W3CDTF">2025-04-18T17:08:16Z</dcterms:modified>
</cp:coreProperties>
</file>